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4.11.20\home\shoin2110\★研修情報管理\001■事業案内様式 参加者名簿点検用\R6\様式１～４\"/>
    </mc:Choice>
  </mc:AlternateContent>
  <xr:revisionPtr revIDLastSave="0" documentId="13_ncr:1_{5A6174E5-D654-4755-85E3-AD4155715938}" xr6:coauthVersionLast="47" xr6:coauthVersionMax="47" xr10:uidLastSave="{00000000-0000-0000-0000-000000000000}"/>
  <bookViews>
    <workbookView xWindow="-110" yWindow="-110" windowWidth="22780" windowHeight="14660" tabRatio="882" xr2:uid="{00000000-000D-0000-FFFF-FFFF00000000}"/>
  </bookViews>
  <sheets>
    <sheet name="入力枠" sheetId="24" r:id="rId1"/>
    <sheet name="入力例" sheetId="34" r:id="rId2"/>
    <sheet name="R06研修事業一覧" sheetId="31" state="hidden" r:id="rId3"/>
  </sheets>
  <definedNames>
    <definedName name="_xlnm._FilterDatabase" localSheetId="2" hidden="1">'R06研修事業一覧'!$A$1:$K$54</definedName>
    <definedName name="_xlnm._FilterDatabase" localSheetId="1" hidden="1">入力例!#REF!</definedName>
    <definedName name="_xlnm._FilterDatabase" localSheetId="0" hidden="1">入力枠!#REF!</definedName>
    <definedName name="_xlnm.Print_Area" localSheetId="2">'R06研修事業一覧'!$A$1:$D$69</definedName>
    <definedName name="_xlnm.Print_Area" localSheetId="1">入力例!$A$1:$AO$49</definedName>
    <definedName name="_xlnm.Print_Area" localSheetId="0">入力枠!$A$1:$AB$49</definedName>
    <definedName name="_xlnm.Print_Titles" localSheetId="2">'R06研修事業一覧'!$1:$1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9" i="34" l="1"/>
  <c r="AF38" i="34"/>
  <c r="AF37" i="34"/>
  <c r="AF36" i="34"/>
  <c r="AF35" i="34"/>
  <c r="AF34" i="34"/>
  <c r="AF33" i="34"/>
  <c r="AF32" i="34"/>
  <c r="AF31" i="34"/>
  <c r="AF30" i="34"/>
  <c r="AF29" i="34"/>
  <c r="AF28" i="34"/>
  <c r="AF27" i="34"/>
  <c r="AF26" i="34"/>
  <c r="AF25" i="34"/>
  <c r="AF24" i="34"/>
  <c r="V39" i="34"/>
  <c r="P39" i="34"/>
  <c r="V38" i="34"/>
  <c r="P38" i="34"/>
  <c r="V37" i="34"/>
  <c r="P37" i="34"/>
  <c r="V36" i="34"/>
  <c r="P36" i="34"/>
  <c r="V35" i="34"/>
  <c r="P35" i="34"/>
  <c r="V34" i="34"/>
  <c r="P34" i="34"/>
  <c r="V33" i="34"/>
  <c r="P33" i="34"/>
  <c r="V32" i="34"/>
  <c r="P32" i="34"/>
  <c r="V31" i="34"/>
  <c r="P31" i="34"/>
  <c r="V30" i="34"/>
  <c r="P30" i="34"/>
  <c r="V29" i="34"/>
  <c r="P29" i="34"/>
  <c r="V28" i="34"/>
  <c r="P28" i="34"/>
  <c r="V27" i="34"/>
  <c r="P27" i="34"/>
  <c r="P26" i="34"/>
  <c r="V25" i="34"/>
  <c r="P25" i="34"/>
  <c r="P24" i="34"/>
  <c r="S25" i="24"/>
  <c r="S26" i="24"/>
  <c r="S27" i="24"/>
  <c r="S28" i="24"/>
  <c r="S29" i="24"/>
  <c r="S30" i="24"/>
  <c r="S31" i="24"/>
  <c r="S32" i="24"/>
  <c r="S33" i="24"/>
  <c r="S34" i="24"/>
  <c r="S35" i="24"/>
  <c r="S36" i="24"/>
  <c r="S37" i="24"/>
  <c r="S38" i="24"/>
  <c r="S39" i="24"/>
  <c r="S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24" i="24"/>
  <c r="M40" i="34" l="1"/>
  <c r="E40" i="34"/>
  <c r="C40" i="34"/>
  <c r="B40" i="34"/>
  <c r="M39" i="34"/>
  <c r="G39" i="34"/>
  <c r="F39" i="34"/>
  <c r="E39" i="34"/>
  <c r="D39" i="34"/>
  <c r="C39" i="34"/>
  <c r="B39" i="34"/>
  <c r="M38" i="34"/>
  <c r="I38" i="34"/>
  <c r="J38" i="34" s="1"/>
  <c r="G38" i="34"/>
  <c r="E38" i="34"/>
  <c r="D38" i="34"/>
  <c r="C38" i="34"/>
  <c r="B38" i="34"/>
  <c r="I37" i="34"/>
  <c r="M37" i="34"/>
  <c r="H37" i="34"/>
  <c r="G37" i="34"/>
  <c r="E37" i="34"/>
  <c r="D37" i="34"/>
  <c r="C37" i="34"/>
  <c r="B37" i="34"/>
  <c r="I36" i="34"/>
  <c r="M36" i="34"/>
  <c r="H36" i="34"/>
  <c r="G36" i="34"/>
  <c r="E36" i="34"/>
  <c r="D36" i="34"/>
  <c r="C36" i="34"/>
  <c r="B36" i="34"/>
  <c r="I35" i="34"/>
  <c r="M35" i="34"/>
  <c r="H35" i="34"/>
  <c r="G35" i="34"/>
  <c r="E35" i="34"/>
  <c r="D35" i="34"/>
  <c r="C35" i="34"/>
  <c r="B35" i="34"/>
  <c r="I34" i="34"/>
  <c r="M34" i="34"/>
  <c r="H34" i="34"/>
  <c r="G34" i="34"/>
  <c r="E34" i="34"/>
  <c r="D34" i="34"/>
  <c r="C34" i="34"/>
  <c r="B34" i="34"/>
  <c r="I33" i="34"/>
  <c r="M33" i="34"/>
  <c r="H33" i="34"/>
  <c r="G33" i="34"/>
  <c r="E33" i="34"/>
  <c r="D33" i="34"/>
  <c r="C33" i="34"/>
  <c r="B33" i="34"/>
  <c r="I32" i="34"/>
  <c r="M32" i="34"/>
  <c r="H32" i="34"/>
  <c r="G32" i="34"/>
  <c r="E32" i="34"/>
  <c r="D32" i="34"/>
  <c r="C32" i="34"/>
  <c r="B32" i="34"/>
  <c r="I31" i="34"/>
  <c r="M31" i="34"/>
  <c r="H31" i="34"/>
  <c r="G31" i="34"/>
  <c r="E31" i="34"/>
  <c r="D31" i="34"/>
  <c r="C31" i="34"/>
  <c r="B31" i="34"/>
  <c r="I30" i="34"/>
  <c r="M30" i="34"/>
  <c r="H30" i="34"/>
  <c r="G30" i="34"/>
  <c r="E30" i="34"/>
  <c r="D30" i="34"/>
  <c r="C30" i="34"/>
  <c r="B30" i="34"/>
  <c r="I29" i="34"/>
  <c r="M29" i="34"/>
  <c r="H29" i="34"/>
  <c r="G29" i="34"/>
  <c r="E29" i="34"/>
  <c r="D29" i="34"/>
  <c r="C29" i="34"/>
  <c r="B29" i="34"/>
  <c r="I28" i="34"/>
  <c r="M28" i="34"/>
  <c r="H28" i="34"/>
  <c r="G28" i="34"/>
  <c r="E28" i="34"/>
  <c r="D28" i="34"/>
  <c r="C28" i="34"/>
  <c r="B28" i="34"/>
  <c r="M27" i="34"/>
  <c r="G27" i="34"/>
  <c r="I27" i="34" s="1"/>
  <c r="E27" i="34"/>
  <c r="H27" i="34" s="1"/>
  <c r="D27" i="34"/>
  <c r="C27" i="34"/>
  <c r="B27" i="34"/>
  <c r="M26" i="34"/>
  <c r="E26" i="34"/>
  <c r="D26" i="34"/>
  <c r="C26" i="34"/>
  <c r="B26" i="34"/>
  <c r="M25" i="34"/>
  <c r="E25" i="34"/>
  <c r="D25" i="34"/>
  <c r="C25" i="34"/>
  <c r="B25" i="34"/>
  <c r="M24" i="34"/>
  <c r="F24" i="34"/>
  <c r="E24" i="34"/>
  <c r="H24" i="34" s="1"/>
  <c r="D24" i="34"/>
  <c r="C24" i="34"/>
  <c r="B24" i="34"/>
  <c r="I39" i="34" l="1"/>
  <c r="K39" i="34" s="1"/>
  <c r="G24" i="34"/>
  <c r="I24" i="34" s="1"/>
  <c r="J29" i="34"/>
  <c r="J34" i="34"/>
  <c r="J33" i="34"/>
  <c r="J30" i="34"/>
  <c r="J37" i="34"/>
  <c r="J31" i="34"/>
  <c r="J35" i="34"/>
  <c r="J28" i="34"/>
  <c r="J32" i="34"/>
  <c r="J36" i="34"/>
  <c r="H39" i="34"/>
  <c r="J27" i="34"/>
  <c r="L39" i="34" l="1"/>
  <c r="J39" i="34"/>
  <c r="K24" i="34"/>
  <c r="L24" i="34"/>
  <c r="J24" i="34"/>
  <c r="H26" i="34" l="1"/>
  <c r="G26" i="34" s="1"/>
  <c r="I26" i="34" s="1"/>
  <c r="K26" i="34" s="1"/>
  <c r="H38" i="34"/>
  <c r="F30" i="34"/>
  <c r="K36" i="34"/>
  <c r="K32" i="34"/>
  <c r="L35" i="34"/>
  <c r="L32" i="34"/>
  <c r="H25" i="34"/>
  <c r="G25" i="34" s="1"/>
  <c r="I25" i="34" s="1"/>
  <c r="L25" i="34" s="1"/>
  <c r="L31" i="34"/>
  <c r="F29" i="34"/>
  <c r="L27" i="34"/>
  <c r="L38" i="34"/>
  <c r="F36" i="34"/>
  <c r="K28" i="34"/>
  <c r="F25" i="34"/>
  <c r="L34" i="34"/>
  <c r="F33" i="34"/>
  <c r="K35" i="34"/>
  <c r="K27" i="34"/>
  <c r="F26" i="34"/>
  <c r="F34" i="34"/>
  <c r="F32" i="34"/>
  <c r="F27" i="34"/>
  <c r="F35" i="34"/>
  <c r="K37" i="34"/>
  <c r="K33" i="34"/>
  <c r="K38" i="34"/>
  <c r="F37" i="34"/>
  <c r="L33" i="34"/>
  <c r="F38" i="34"/>
  <c r="K29" i="34"/>
  <c r="L30" i="34"/>
  <c r="L36" i="34"/>
  <c r="L28" i="34"/>
  <c r="K30" i="34"/>
  <c r="L29" i="34"/>
  <c r="K34" i="34"/>
  <c r="K31" i="34"/>
  <c r="L37" i="34"/>
  <c r="F31" i="34"/>
  <c r="F28" i="34"/>
  <c r="J26" i="34" l="1"/>
  <c r="L26" i="34"/>
  <c r="K25" i="34"/>
  <c r="J25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O23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はじめに研修番号を入力する</t>
        </r>
      </text>
    </comment>
  </commentList>
</comments>
</file>

<file path=xl/sharedStrings.xml><?xml version="1.0" encoding="utf-8"?>
<sst xmlns="http://schemas.openxmlformats.org/spreadsheetml/2006/main" count="313" uniqueCount="192">
  <si>
    <t>-</t>
    <phoneticPr fontId="2"/>
  </si>
  <si>
    <t>通番</t>
    <rPh sb="0" eb="1">
      <t>ツウ</t>
    </rPh>
    <rPh sb="1" eb="2">
      <t>バン</t>
    </rPh>
    <phoneticPr fontId="2"/>
  </si>
  <si>
    <t>様式枚数</t>
    <rPh sb="0" eb="2">
      <t>ヨウシキ</t>
    </rPh>
    <rPh sb="2" eb="4">
      <t>マイスウ</t>
    </rPh>
    <phoneticPr fontId="2"/>
  </si>
  <si>
    <t>枚中</t>
    <rPh sb="0" eb="1">
      <t>マイ</t>
    </rPh>
    <rPh sb="1" eb="2">
      <t>チュウ</t>
    </rPh>
    <phoneticPr fontId="2"/>
  </si>
  <si>
    <t>枚目/</t>
    <rPh sb="0" eb="1">
      <t>マイ</t>
    </rPh>
    <rPh sb="1" eb="2">
      <t>メ</t>
    </rPh>
    <phoneticPr fontId="2"/>
  </si>
  <si>
    <t>氏名</t>
    <rPh sb="0" eb="2">
      <t>シメイ</t>
    </rPh>
    <phoneticPr fontId="2"/>
  </si>
  <si>
    <t>学校名</t>
    <rPh sb="0" eb="2">
      <t>ガッコウ</t>
    </rPh>
    <rPh sb="2" eb="3">
      <t>メイ</t>
    </rPh>
    <phoneticPr fontId="2"/>
  </si>
  <si>
    <t>記</t>
    <rPh sb="0" eb="1">
      <t>キ</t>
    </rPh>
    <phoneticPr fontId="2"/>
  </si>
  <si>
    <t>学校番号</t>
    <rPh sb="0" eb="2">
      <t>ガッコウ</t>
    </rPh>
    <rPh sb="2" eb="4">
      <t>バンゴウ</t>
    </rPh>
    <phoneticPr fontId="2"/>
  </si>
  <si>
    <t>職名</t>
    <rPh sb="0" eb="1">
      <t>ショク</t>
    </rPh>
    <rPh sb="1" eb="2">
      <t>メイ</t>
    </rPh>
    <phoneticPr fontId="2"/>
  </si>
  <si>
    <t>備考</t>
    <rPh sb="0" eb="2">
      <t>ビコウ</t>
    </rPh>
    <phoneticPr fontId="2"/>
  </si>
  <si>
    <t>　下記のとおり提出します。</t>
    <rPh sb="1" eb="3">
      <t>カキ</t>
    </rPh>
    <rPh sb="7" eb="9">
      <t>テイシュツ</t>
    </rPh>
    <phoneticPr fontId="2"/>
  </si>
  <si>
    <t>　愛知県総合教育センター所長　殿</t>
    <rPh sb="1" eb="4">
      <t>アイチケン</t>
    </rPh>
    <rPh sb="4" eb="6">
      <t>ソウゴウ</t>
    </rPh>
    <rPh sb="6" eb="8">
      <t>キョウイク</t>
    </rPh>
    <rPh sb="12" eb="14">
      <t>ショチョウ</t>
    </rPh>
    <rPh sb="15" eb="16">
      <t>ドノ</t>
    </rPh>
    <phoneticPr fontId="2"/>
  </si>
  <si>
    <t>研修
番号</t>
    <rPh sb="0" eb="2">
      <t>ケンシュウ</t>
    </rPh>
    <rPh sb="3" eb="5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</si>
  <si>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</si>
  <si>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</si>
  <si>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</si>
  <si>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研修番号</t>
    <rPh sb="0" eb="2">
      <t>ケンシュウ</t>
    </rPh>
    <phoneticPr fontId="2"/>
  </si>
  <si>
    <t>講座名</t>
    <rPh sb="0" eb="1">
      <t>コウ</t>
    </rPh>
    <rPh sb="1" eb="2">
      <t>ザ</t>
    </rPh>
    <rPh sb="2" eb="3">
      <t>メイ</t>
    </rPh>
    <phoneticPr fontId="2"/>
  </si>
  <si>
    <t>海部</t>
    <rPh sb="0" eb="2">
      <t>アマ</t>
    </rPh>
    <phoneticPr fontId="2"/>
  </si>
  <si>
    <t>事務所</t>
    <rPh sb="0" eb="2">
      <t>ジム</t>
    </rPh>
    <rPh sb="2" eb="3">
      <t>ショ</t>
    </rPh>
    <phoneticPr fontId="2"/>
  </si>
  <si>
    <t>整理番号</t>
    <rPh sb="0" eb="2">
      <t>セイリ</t>
    </rPh>
    <rPh sb="2" eb="4">
      <t>バンゴウ</t>
    </rPh>
    <phoneticPr fontId="2"/>
  </si>
  <si>
    <t>研修番号</t>
    <rPh sb="0" eb="2">
      <t>ケンシュウ</t>
    </rPh>
    <rPh sb="2" eb="4">
      <t>バンゴウ</t>
    </rPh>
    <phoneticPr fontId="2"/>
  </si>
  <si>
    <t>コース欄</t>
    <rPh sb="3" eb="4">
      <t>ラン</t>
    </rPh>
    <phoneticPr fontId="2"/>
  </si>
  <si>
    <t>ア</t>
    <phoneticPr fontId="2"/>
  </si>
  <si>
    <t>イ</t>
    <phoneticPr fontId="2"/>
  </si>
  <si>
    <t>メール送信先アドレス</t>
    <rPh sb="3" eb="5">
      <t>ソウシン</t>
    </rPh>
    <rPh sb="5" eb="6">
      <t>サキ</t>
    </rPh>
    <phoneticPr fontId="2"/>
  </si>
  <si>
    <t>検索値</t>
    <rPh sb="0" eb="2">
      <t>ケンサク</t>
    </rPh>
    <rPh sb="2" eb="3">
      <t>アタイ</t>
    </rPh>
    <phoneticPr fontId="2"/>
  </si>
  <si>
    <t>記号→番号へ置換</t>
    <rPh sb="0" eb="2">
      <t>キゴウ</t>
    </rPh>
    <rPh sb="3" eb="5">
      <t>バンゴウ</t>
    </rPh>
    <rPh sb="6" eb="7">
      <t>オ</t>
    </rPh>
    <rPh sb="7" eb="8">
      <t>カ</t>
    </rPh>
    <phoneticPr fontId="2"/>
  </si>
  <si>
    <t>学校TEL</t>
    <rPh sb="0" eb="2">
      <t>ガッコウ</t>
    </rPh>
    <phoneticPr fontId="2"/>
  </si>
  <si>
    <t>研修講座名</t>
    <rPh sb="0" eb="2">
      <t>ケンシュウ</t>
    </rPh>
    <rPh sb="2" eb="4">
      <t>コウザ</t>
    </rPh>
    <rPh sb="4" eb="5">
      <t>メイ</t>
    </rPh>
    <phoneticPr fontId="2"/>
  </si>
  <si>
    <t>コース記号→数値変換</t>
    <rPh sb="3" eb="5">
      <t>キゴウ</t>
    </rPh>
    <rPh sb="6" eb="8">
      <t>スウチ</t>
    </rPh>
    <rPh sb="8" eb="10">
      <t>ヘンカン</t>
    </rPh>
    <phoneticPr fontId="2"/>
  </si>
  <si>
    <t>コース
等記号</t>
    <rPh sb="4" eb="5">
      <t>トウ</t>
    </rPh>
    <rPh sb="5" eb="7">
      <t>キゴウ</t>
    </rPh>
    <phoneticPr fontId="2"/>
  </si>
  <si>
    <t>　　〔入力・送信上の注意〕</t>
    <rPh sb="3" eb="5">
      <t>ニュウリョク</t>
    </rPh>
    <rPh sb="6" eb="8">
      <t>ソウシン</t>
    </rPh>
    <phoneticPr fontId="2"/>
  </si>
  <si>
    <t>ファイル名及び送信メールの件名</t>
    <rPh sb="4" eb="5">
      <t>メイ</t>
    </rPh>
    <rPh sb="5" eb="6">
      <t>オヨ</t>
    </rPh>
    <rPh sb="7" eb="9">
      <t>ソウシン</t>
    </rPh>
    <rPh sb="13" eb="15">
      <t>ケンメイ</t>
    </rPh>
    <phoneticPr fontId="2"/>
  </si>
  <si>
    <t>職名</t>
    <rPh sb="0" eb="2">
      <t>ショクメイ</t>
    </rPh>
    <phoneticPr fontId="12"/>
  </si>
  <si>
    <t>職員番号</t>
    <phoneticPr fontId="2"/>
  </si>
  <si>
    <t>sogokyoiku-c@pref.aichi.lg.jp</t>
    <phoneticPr fontId="2"/>
  </si>
  <si>
    <t>尾張（中島）</t>
    <rPh sb="0" eb="2">
      <t>オワリ</t>
    </rPh>
    <rPh sb="3" eb="5">
      <t>ナカジマ</t>
    </rPh>
    <phoneticPr fontId="2"/>
  </si>
  <si>
    <t>尾張（丹葉）</t>
    <rPh sb="0" eb="2">
      <t>オワリ</t>
    </rPh>
    <rPh sb="3" eb="4">
      <t>タン</t>
    </rPh>
    <rPh sb="4" eb="5">
      <t>ハ</t>
    </rPh>
    <phoneticPr fontId="2"/>
  </si>
  <si>
    <t>尾張（愛日）</t>
    <rPh sb="0" eb="2">
      <t>オワリ</t>
    </rPh>
    <rPh sb="3" eb="4">
      <t>アイ</t>
    </rPh>
    <rPh sb="4" eb="5">
      <t>ニチ</t>
    </rPh>
    <phoneticPr fontId="2"/>
  </si>
  <si>
    <t>職員番号
（７桁）</t>
    <rPh sb="0" eb="2">
      <t>ショクイン</t>
    </rPh>
    <rPh sb="2" eb="4">
      <t>バンゴウ</t>
    </rPh>
    <rPh sb="7" eb="8">
      <t>ケタ</t>
    </rPh>
    <phoneticPr fontId="2"/>
  </si>
  <si>
    <t>備考</t>
    <rPh sb="0" eb="2">
      <t>ビコウ</t>
    </rPh>
    <phoneticPr fontId="12"/>
  </si>
  <si>
    <t>備　考</t>
    <rPh sb="0" eb="1">
      <t>ソナエ</t>
    </rPh>
    <rPh sb="2" eb="3">
      <t>コウ</t>
    </rPh>
    <phoneticPr fontId="12"/>
  </si>
  <si>
    <t>令和</t>
    <rPh sb="0" eb="2">
      <t>レイワ</t>
    </rPh>
    <phoneticPr fontId="2"/>
  </si>
  <si>
    <t>コース</t>
    <phoneticPr fontId="2"/>
  </si>
  <si>
    <t>→</t>
    <phoneticPr fontId="2"/>
  </si>
  <si>
    <t>愛知　花子</t>
    <rPh sb="0" eb="2">
      <t>アイチ</t>
    </rPh>
    <rPh sb="3" eb="5">
      <t>ハナコ</t>
    </rPh>
    <phoneticPr fontId="2"/>
  </si>
  <si>
    <t>主査</t>
    <rPh sb="0" eb="2">
      <t>シュサ</t>
    </rPh>
    <phoneticPr fontId="2"/>
  </si>
  <si>
    <t>事務長</t>
    <rPh sb="0" eb="3">
      <t>ジムチョウ</t>
    </rPh>
    <phoneticPr fontId="2"/>
  </si>
  <si>
    <t>主事</t>
    <rPh sb="0" eb="2">
      <t>シュジ</t>
    </rPh>
    <phoneticPr fontId="2"/>
  </si>
  <si>
    <t>　また，ｅラーニング研修を実施する講座について，システム利用及びユーザＩＤ，パスワードの発行を申請します。</t>
    <rPh sb="10" eb="12">
      <t>ケンシュウ</t>
    </rPh>
    <rPh sb="13" eb="15">
      <t>ジッシ</t>
    </rPh>
    <rPh sb="17" eb="18">
      <t>コウ</t>
    </rPh>
    <rPh sb="18" eb="19">
      <t>ザ</t>
    </rPh>
    <rPh sb="28" eb="30">
      <t>リヨウ</t>
    </rPh>
    <rPh sb="30" eb="31">
      <t>オヨ</t>
    </rPh>
    <rPh sb="44" eb="46">
      <t>ハッコウ</t>
    </rPh>
    <rPh sb="47" eb="49">
      <t>シンセイ</t>
    </rPh>
    <phoneticPr fontId="2"/>
  </si>
  <si>
    <t>高等学校国語科講座～授業構想の工夫～</t>
    <phoneticPr fontId="2"/>
  </si>
  <si>
    <t>高等学校地理歴史・公民科講座～授業構想の工夫～</t>
    <phoneticPr fontId="2"/>
  </si>
  <si>
    <t>高等学校数学科講座～授業構想の工夫１～</t>
    <phoneticPr fontId="2"/>
  </si>
  <si>
    <t>高等学校数学科講座～授業構想の工夫２～</t>
    <phoneticPr fontId="2"/>
  </si>
  <si>
    <t>高等学校理科講座～授業構想の工夫～</t>
    <phoneticPr fontId="2"/>
  </si>
  <si>
    <t>高等学校情報科講座～情報Ⅰ「プログラミング」～</t>
    <phoneticPr fontId="2"/>
  </si>
  <si>
    <t>理科観察・実験指導基礎講座</t>
    <phoneticPr fontId="2"/>
  </si>
  <si>
    <t>主権者教育推進講座</t>
    <phoneticPr fontId="2"/>
  </si>
  <si>
    <t>高等学校におけるキャリア教育の進め方講座</t>
    <phoneticPr fontId="2"/>
  </si>
  <si>
    <t>生活科講座～基礎・基本から考える～</t>
    <phoneticPr fontId="2"/>
  </si>
  <si>
    <t>道徳教育講座～考え議論する道徳～</t>
    <phoneticPr fontId="2"/>
  </si>
  <si>
    <t>総合的な学習の時間講座～探究の扉を開く～</t>
    <phoneticPr fontId="2"/>
  </si>
  <si>
    <t>小学校英語の基礎講座</t>
    <phoneticPr fontId="2"/>
  </si>
  <si>
    <t>Integrating Language &amp; Content in an English Class</t>
    <phoneticPr fontId="2"/>
  </si>
  <si>
    <t>産業教育における評価の在り方</t>
    <phoneticPr fontId="2"/>
  </si>
  <si>
    <t>ＧＩＧＡスクール構想の動向について</t>
    <phoneticPr fontId="2"/>
  </si>
  <si>
    <t>校内研修と授業研究の効果的な進め方講座</t>
    <phoneticPr fontId="2"/>
  </si>
  <si>
    <t>ＯＪＴの推進について</t>
    <phoneticPr fontId="2"/>
  </si>
  <si>
    <t>視覚障害の理解と支援講座</t>
    <phoneticPr fontId="2"/>
  </si>
  <si>
    <t>聴覚障害の理解と支援講座</t>
    <phoneticPr fontId="2"/>
  </si>
  <si>
    <t>心が軽くなるコミュニケーション講座</t>
    <phoneticPr fontId="2"/>
  </si>
  <si>
    <t>　また、ｅラーニング研修を実施する講座について、システム利用及びユーザＩＤ、パスワードの発行を申請します。</t>
    <rPh sb="10" eb="12">
      <t>ケンシュウ</t>
    </rPh>
    <rPh sb="13" eb="15">
      <t>ジッシ</t>
    </rPh>
    <rPh sb="17" eb="18">
      <t>コウ</t>
    </rPh>
    <rPh sb="18" eb="19">
      <t>ザ</t>
    </rPh>
    <rPh sb="28" eb="30">
      <t>リヨウ</t>
    </rPh>
    <rPh sb="30" eb="31">
      <t>オヨ</t>
    </rPh>
    <rPh sb="44" eb="46">
      <t>ハッコウ</t>
    </rPh>
    <rPh sb="47" eb="49">
      <t>シンセイ</t>
    </rPh>
    <phoneticPr fontId="2"/>
  </si>
  <si>
    <t>e01</t>
    <phoneticPr fontId="2"/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</si>
  <si>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</si>
  <si>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</si>
  <si>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</si>
  <si>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</si>
  <si>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</si>
  <si>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</si>
  <si>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</si>
  <si>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</si>
  <si>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</si>
  <si>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</si>
  <si>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</si>
  <si>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</si>
  <si>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</si>
  <si>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</si>
  <si>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</si>
  <si>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</si>
  <si>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</si>
  <si>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</si>
  <si>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</si>
  <si>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</si>
  <si>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</si>
  <si>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</si>
  <si>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</si>
  <si>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</si>
  <si>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</si>
  <si>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</si>
  <si>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</si>
  <si>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</si>
  <si>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</si>
  <si>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</si>
  <si>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</si>
  <si>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</si>
  <si>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</si>
  <si>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</si>
  <si>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</si>
  <si>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</si>
  <si>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</si>
  <si>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</si>
  <si>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</si>
  <si>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</si>
  <si>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</si>
  <si>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</si>
  <si>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</si>
  <si>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</si>
  <si>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</si>
  <si>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</si>
  <si>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</si>
  <si>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</si>
  <si>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</si>
  <si>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</si>
  <si>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</si>
  <si>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</si>
  <si>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</si>
  <si>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</si>
  <si>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</si>
  <si>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</si>
  <si>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コース</t>
    <phoneticPr fontId="2"/>
  </si>
  <si>
    <t>社会人としてのマナー 講座</t>
    <rPh sb="11" eb="13">
      <t>コウザ</t>
    </rPh>
    <phoneticPr fontId="2"/>
  </si>
  <si>
    <t>特別支援教育における教育課程講座</t>
    <phoneticPr fontId="2"/>
  </si>
  <si>
    <t>性の多様性の理解推進講座</t>
    <phoneticPr fontId="2"/>
  </si>
  <si>
    <t>いじめの組織的な未然防止講座</t>
    <phoneticPr fontId="2"/>
  </si>
  <si>
    <t>児童生徒の強みを生かす教育相談講座</t>
    <phoneticPr fontId="2"/>
  </si>
  <si>
    <t>愛知の特別支援教育基礎講座</t>
    <phoneticPr fontId="2"/>
  </si>
  <si>
    <t>ＥＳＤ推進講座</t>
    <phoneticPr fontId="2"/>
  </si>
  <si>
    <t>効果を上げる授業研究の在り方講座</t>
    <phoneticPr fontId="2"/>
  </si>
  <si>
    <t>カリキュラム・マネジメント講座</t>
    <phoneticPr fontId="2"/>
  </si>
  <si>
    <t>教師のための情報危機管理講座</t>
    <phoneticPr fontId="2"/>
  </si>
  <si>
    <t>情報モラル教育講座</t>
    <phoneticPr fontId="2"/>
  </si>
  <si>
    <t>オンライン教育の在り方講座</t>
    <phoneticPr fontId="2"/>
  </si>
  <si>
    <t>教育評価の在り方講座</t>
    <phoneticPr fontId="2"/>
  </si>
  <si>
    <t>I列にコースを入力</t>
    <rPh sb="1" eb="2">
      <t>レツ</t>
    </rPh>
    <rPh sb="7" eb="9">
      <t>ニュウリョク</t>
    </rPh>
    <phoneticPr fontId="2"/>
  </si>
  <si>
    <t>発達障害の理解と支援講座</t>
    <phoneticPr fontId="2"/>
  </si>
  <si>
    <t>ＳＤＧｓ理解講座</t>
    <phoneticPr fontId="2"/>
  </si>
  <si>
    <t>学校安全推進講座</t>
    <phoneticPr fontId="2"/>
  </si>
  <si>
    <t>地域学校協働活動推進講座</t>
    <phoneticPr fontId="2"/>
  </si>
  <si>
    <t>職場のメンタルヘルス講座</t>
    <phoneticPr fontId="2"/>
  </si>
  <si>
    <t>＊＊＊</t>
    <phoneticPr fontId="2"/>
  </si>
  <si>
    <t>産業教育における金融経済教育の進め方講座</t>
    <phoneticPr fontId="2"/>
  </si>
  <si>
    <t>中学校音楽科講座～授業構想の工夫～</t>
    <rPh sb="0" eb="3">
      <t>チュウガッコウ</t>
    </rPh>
    <rPh sb="3" eb="5">
      <t>オンガク</t>
    </rPh>
    <phoneticPr fontId="2"/>
  </si>
  <si>
    <t>中学校保健体育科講座～授業構想の工夫～</t>
    <rPh sb="0" eb="3">
      <t>チュウガッコウ</t>
    </rPh>
    <rPh sb="3" eb="7">
      <t>ホケンタイイク</t>
    </rPh>
    <rPh sb="7" eb="8">
      <t>カ</t>
    </rPh>
    <phoneticPr fontId="2"/>
  </si>
  <si>
    <t>中学校理科講座～授業構想の工夫～</t>
    <rPh sb="0" eb="3">
      <t>チュウガッコウ</t>
    </rPh>
    <rPh sb="3" eb="5">
      <t>リカ</t>
    </rPh>
    <rPh sb="5" eb="7">
      <t>コウザ</t>
    </rPh>
    <phoneticPr fontId="2"/>
  </si>
  <si>
    <t>小学校算数科講座～授業構想の工夫～</t>
    <rPh sb="0" eb="3">
      <t>ショウガッコウ</t>
    </rPh>
    <rPh sb="3" eb="6">
      <t>サンスウカ</t>
    </rPh>
    <rPh sb="6" eb="8">
      <t>コウザ</t>
    </rPh>
    <phoneticPr fontId="2"/>
  </si>
  <si>
    <t>小学校理科講座～授業構想の工夫～</t>
    <rPh sb="0" eb="3">
      <t>ショウガッコウ</t>
    </rPh>
    <rPh sb="3" eb="5">
      <t>リカ</t>
    </rPh>
    <rPh sb="5" eb="7">
      <t>コウザ</t>
    </rPh>
    <phoneticPr fontId="2"/>
  </si>
  <si>
    <t>小学校体育科講座～授業構想の工夫～</t>
    <rPh sb="0" eb="3">
      <t>ショウガッコウ</t>
    </rPh>
    <rPh sb="3" eb="5">
      <t>タイイク</t>
    </rPh>
    <rPh sb="5" eb="6">
      <t>カ</t>
    </rPh>
    <rPh sb="6" eb="8">
      <t>コウザ</t>
    </rPh>
    <phoneticPr fontId="2"/>
  </si>
  <si>
    <t>小学校音楽科講座～授業構想の工夫～</t>
    <rPh sb="0" eb="3">
      <t>ショウガッコウ</t>
    </rPh>
    <rPh sb="3" eb="6">
      <t>オンガクカ</t>
    </rPh>
    <rPh sb="6" eb="8">
      <t>コウザ</t>
    </rPh>
    <phoneticPr fontId="2"/>
  </si>
  <si>
    <t>外国人児童生徒教育基礎講座～現状と課題～</t>
    <phoneticPr fontId="2"/>
  </si>
  <si>
    <t>教育相談の心得講座～個別面談に際して～</t>
    <rPh sb="0" eb="2">
      <t>キョウイク</t>
    </rPh>
    <rPh sb="2" eb="4">
      <t>ソウダン</t>
    </rPh>
    <rPh sb="5" eb="7">
      <t>ココロエ</t>
    </rPh>
    <rPh sb="7" eb="9">
      <t>コウザ</t>
    </rPh>
    <rPh sb="10" eb="12">
      <t>コベツ</t>
    </rPh>
    <rPh sb="12" eb="14">
      <t>メンダン</t>
    </rPh>
    <rPh sb="15" eb="16">
      <t>サイ</t>
    </rPh>
    <phoneticPr fontId="2"/>
  </si>
  <si>
    <t>組織的な教育相談のための力量向上講座</t>
    <rPh sb="0" eb="2">
      <t>ソシキ</t>
    </rPh>
    <rPh sb="2" eb="3">
      <t>テキ</t>
    </rPh>
    <rPh sb="4" eb="6">
      <t>キョウイク</t>
    </rPh>
    <rPh sb="6" eb="8">
      <t>ソウダン</t>
    </rPh>
    <rPh sb="12" eb="14">
      <t>リキリョウ</t>
    </rPh>
    <rPh sb="14" eb="16">
      <t>コウジョウ</t>
    </rPh>
    <rPh sb="16" eb="18">
      <t>コウザ</t>
    </rPh>
    <phoneticPr fontId="2"/>
  </si>
  <si>
    <t>通級による指導・支援の在り方講座</t>
    <rPh sb="0" eb="2">
      <t>ツウキュウ</t>
    </rPh>
    <rPh sb="5" eb="7">
      <t>シドウ</t>
    </rPh>
    <rPh sb="8" eb="10">
      <t>シエン</t>
    </rPh>
    <rPh sb="11" eb="12">
      <t>ア</t>
    </rPh>
    <rPh sb="13" eb="14">
      <t>カタ</t>
    </rPh>
    <rPh sb="14" eb="16">
      <t>コウザ</t>
    </rPh>
    <phoneticPr fontId="2"/>
  </si>
  <si>
    <t>肢体不自由児の理解と支援講座</t>
    <rPh sb="0" eb="2">
      <t>シタイ</t>
    </rPh>
    <rPh sb="2" eb="5">
      <t>フジユウ</t>
    </rPh>
    <rPh sb="5" eb="6">
      <t>ジ</t>
    </rPh>
    <rPh sb="7" eb="9">
      <t>リカイ</t>
    </rPh>
    <rPh sb="10" eb="12">
      <t>シエン</t>
    </rPh>
    <rPh sb="12" eb="14">
      <t>コウザ</t>
    </rPh>
    <phoneticPr fontId="2"/>
  </si>
  <si>
    <t>「チーム学校」を生かす教育相談体制づくり講座</t>
    <rPh sb="4" eb="6">
      <t>ガッコウ</t>
    </rPh>
    <rPh sb="8" eb="9">
      <t>イ</t>
    </rPh>
    <rPh sb="11" eb="13">
      <t>キョウイク</t>
    </rPh>
    <rPh sb="13" eb="15">
      <t>ソウダン</t>
    </rPh>
    <rPh sb="15" eb="17">
      <t>タイセイ</t>
    </rPh>
    <rPh sb="20" eb="22">
      <t>コウザ</t>
    </rPh>
    <phoneticPr fontId="2"/>
  </si>
  <si>
    <t>e50</t>
    <phoneticPr fontId="2"/>
  </si>
  <si>
    <t>e56</t>
    <phoneticPr fontId="2"/>
  </si>
  <si>
    <t>（様式２　幼稚園等用）</t>
    <rPh sb="1" eb="3">
      <t>ヨウシキ</t>
    </rPh>
    <rPh sb="5" eb="8">
      <t>ヨウチエン</t>
    </rPh>
    <rPh sb="8" eb="9">
      <t>トウ</t>
    </rPh>
    <rPh sb="9" eb="10">
      <t>ヨウ</t>
    </rPh>
    <phoneticPr fontId="2"/>
  </si>
  <si>
    <t>幼稚園等　→　総合教育センター</t>
    <rPh sb="0" eb="3">
      <t>ヨウチエン</t>
    </rPh>
    <rPh sb="3" eb="4">
      <t>トウ</t>
    </rPh>
    <rPh sb="7" eb="9">
      <t>ソウゴウ</t>
    </rPh>
    <rPh sb="9" eb="11">
      <t>キョウイク</t>
    </rPh>
    <phoneticPr fontId="2"/>
  </si>
  <si>
    <t>令和６年度スキル・アップ研修（自由応募制）希望者名簿（幼稚園等）</t>
    <rPh sb="0" eb="2">
      <t>レイワ</t>
    </rPh>
    <rPh sb="3" eb="5">
      <t>ネンド</t>
    </rPh>
    <rPh sb="12" eb="14">
      <t>ケンシュウ</t>
    </rPh>
    <rPh sb="15" eb="17">
      <t>ジユウ</t>
    </rPh>
    <rPh sb="17" eb="19">
      <t>オウボ</t>
    </rPh>
    <rPh sb="19" eb="20">
      <t>セイ</t>
    </rPh>
    <rPh sb="21" eb="23">
      <t>キボウ</t>
    </rPh>
    <rPh sb="23" eb="24">
      <t>シャ</t>
    </rPh>
    <rPh sb="24" eb="26">
      <t>メイボ</t>
    </rPh>
    <rPh sb="27" eb="30">
      <t>ヨウチエン</t>
    </rPh>
    <rPh sb="30" eb="31">
      <t>トウ</t>
    </rPh>
    <phoneticPr fontId="2"/>
  </si>
  <si>
    <t>園　名</t>
    <rPh sb="0" eb="1">
      <t>エン</t>
    </rPh>
    <rPh sb="2" eb="3">
      <t>メイ</t>
    </rPh>
    <phoneticPr fontId="2"/>
  </si>
  <si>
    <t>園長名</t>
    <rPh sb="0" eb="2">
      <t>エンチョウ</t>
    </rPh>
    <rPh sb="2" eb="3">
      <t>メイ</t>
    </rPh>
    <phoneticPr fontId="2"/>
  </si>
  <si>
    <t>園電話番号</t>
    <rPh sb="0" eb="1">
      <t>エン</t>
    </rPh>
    <rPh sb="1" eb="3">
      <t>デンワ</t>
    </rPh>
    <rPh sb="3" eb="5">
      <t>バンゴウ</t>
    </rPh>
    <phoneticPr fontId="2"/>
  </si>
  <si>
    <t>◎◎立○○園「スキル・アップ（自由）名簿」</t>
  </si>
  <si>
    <t>　※○○は園名の一部</t>
    <rPh sb="5" eb="7">
      <t>エンメイ</t>
    </rPh>
    <phoneticPr fontId="2"/>
  </si>
  <si>
    <t>令和６年度研修・講座名</t>
    <rPh sb="0" eb="2">
      <t>レイワ</t>
    </rPh>
    <phoneticPr fontId="12"/>
  </si>
  <si>
    <t xml:space="preserve">
　１　研修番号５５、５７Ａ、５８、ｅ０１～ｅ５７のスキル・アップ研修（自由応募制）について、名簿を作成する。　　
　２　研修番号ｅ０１～ｅ５７の講座については、「ｅラーニング研修」によって実施し、令和７年２月７日（金）必着分まで、　
　　随時応募を受け付ける。
　３　提出については、下記に従って、本様式をメール送信する。ただし、園の所属アドレス（代表アドレス）がない場合は、
　　この名簿を印刷し、申し込み手続き（p.5参照）に従って郵送する。</t>
    <rPh sb="110" eb="112">
      <t>ヒッチャク</t>
    </rPh>
    <phoneticPr fontId="2"/>
  </si>
  <si>
    <t>学校農園活用講座</t>
    <rPh sb="0" eb="4">
      <t>ガッコウノウエン</t>
    </rPh>
    <rPh sb="4" eb="8">
      <t>カツヨウコウザ</t>
    </rPh>
    <phoneticPr fontId="16"/>
  </si>
  <si>
    <t>Ａ</t>
    <phoneticPr fontId="2"/>
  </si>
  <si>
    <t>農業技術講座</t>
    <rPh sb="0" eb="2">
      <t>ノウギョウ</t>
    </rPh>
    <rPh sb="2" eb="6">
      <t>ギジュツコウザ</t>
    </rPh>
    <phoneticPr fontId="3"/>
  </si>
  <si>
    <t>特別支援教育講座</t>
    <rPh sb="0" eb="8">
      <t>トクベツシエンキョウイクコウザ</t>
    </rPh>
    <phoneticPr fontId="16"/>
  </si>
  <si>
    <t>Ｅ</t>
    <phoneticPr fontId="2"/>
  </si>
  <si>
    <t>Ｂ</t>
    <phoneticPr fontId="2"/>
  </si>
  <si>
    <t>主任</t>
    <rPh sb="0" eb="2">
      <t>シュニン</t>
    </rPh>
    <phoneticPr fontId="2"/>
  </si>
  <si>
    <t>西尾　太郎</t>
    <rPh sb="0" eb="2">
      <t>ニシオ</t>
    </rPh>
    <rPh sb="3" eb="5">
      <t>タロウ</t>
    </rPh>
    <phoneticPr fontId="2"/>
  </si>
  <si>
    <t>一色　美子</t>
    <rPh sb="0" eb="2">
      <t>イッシキ</t>
    </rPh>
    <rPh sb="3" eb="4">
      <t>ミ</t>
    </rPh>
    <rPh sb="4" eb="5">
      <t>コ</t>
    </rPh>
    <phoneticPr fontId="2"/>
  </si>
  <si>
    <t>吉良　次郎</t>
    <rPh sb="0" eb="2">
      <t>キラ</t>
    </rPh>
    <rPh sb="3" eb="5">
      <t>ジロウ</t>
    </rPh>
    <phoneticPr fontId="2"/>
  </si>
  <si>
    <t>小学校社会科講座～授業構想の工夫～</t>
    <rPh sb="0" eb="3">
      <t>ショウガッコウ</t>
    </rPh>
    <rPh sb="3" eb="6">
      <t>シャカイカ</t>
    </rPh>
    <rPh sb="6" eb="8">
      <t>コウザ</t>
    </rPh>
    <phoneticPr fontId="2"/>
  </si>
  <si>
    <t>高等学校外国語（英語）科講座～授業構想の工夫～</t>
    <rPh sb="4" eb="7">
      <t>ガイコクゴ</t>
    </rPh>
    <phoneticPr fontId="2"/>
  </si>
  <si>
    <t>「国際英語」教育の理論と実践講座</t>
    <rPh sb="14" eb="16">
      <t>コウザ</t>
    </rPh>
    <phoneticPr fontId="2"/>
  </si>
  <si>
    <t>不登校支援と予防講座～多様な背景を踏まえた学校での支援と予防～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</si>
</sst>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Times New Roman"/>
      <family val="1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/>
    <xf numFmtId="0" fontId="1" fillId="0" borderId="0">
      <alignment vertical="center"/>
    </xf>
  </cellStyleXfs>
  <cellXfs count="166">
    <xf numFmtId="0" fontId="0" fillId="0" borderId="0" xfId="0">
      <alignment vertical="center"/>
    </xf>
    <xf numFmtId="0" fontId="7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vertical="center" shrinkToFit="1"/>
    </xf>
    <xf numFmtId="0" fontId="7" fillId="0" borderId="0" xfId="0" applyFont="1" applyFill="1" applyAlignment="1" applyProtection="1">
      <alignment vertical="center" wrapText="1"/>
    </xf>
    <xf numFmtId="0" fontId="6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13" fillId="0" borderId="0" xfId="0" applyFont="1" applyFill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 wrapText="1" shrinkToFit="1"/>
    </xf>
    <xf numFmtId="0" fontId="6" fillId="0" borderId="3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 shrinkToFit="1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Border="1" applyProtection="1">
      <alignment vertical="center"/>
    </xf>
    <xf numFmtId="0" fontId="3" fillId="0" borderId="0" xfId="0" applyFont="1" applyFill="1" applyBorder="1" applyAlignment="1" applyProtection="1">
      <alignment vertical="top" wrapText="1" shrinkToFi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center" vertical="center" wrapText="1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0" fillId="0" borderId="1" xfId="2" applyFont="1" applyBorder="1" applyAlignment="1">
      <alignment horizontal="center"/>
    </xf>
    <xf numFmtId="0" fontId="14" fillId="0" borderId="1" xfId="2" applyFont="1" applyBorder="1" applyAlignment="1">
      <alignment shrinkToFit="1"/>
    </xf>
    <xf numFmtId="0" fontId="11" fillId="0" borderId="1" xfId="2" applyFont="1" applyBorder="1" applyAlignment="1">
      <alignment vertical="center" shrinkToFit="1"/>
    </xf>
    <xf numFmtId="0" fontId="11" fillId="0" borderId="1" xfId="2" applyFont="1" applyFill="1" applyBorder="1" applyAlignment="1">
      <alignment vertical="center" shrinkToFit="1"/>
    </xf>
    <xf numFmtId="0" fontId="11" fillId="0" borderId="0" xfId="2" applyFont="1" applyBorder="1" applyAlignment="1">
      <alignment vertical="center" shrinkToFit="1"/>
    </xf>
    <xf numFmtId="0" fontId="14" fillId="0" borderId="0" xfId="2" applyFont="1" applyAlignment="1"/>
    <xf numFmtId="0" fontId="4" fillId="0" borderId="0" xfId="2" applyFont="1" applyFill="1" applyBorder="1" applyAlignment="1" applyProtection="1">
      <alignment vertical="center" wrapText="1" shrinkToFit="1"/>
    </xf>
    <xf numFmtId="0" fontId="15" fillId="0" borderId="0" xfId="2" applyFont="1" applyFill="1" applyAlignment="1" applyProtection="1">
      <alignment vertical="center" wrapText="1" shrinkToFit="1"/>
    </xf>
    <xf numFmtId="0" fontId="4" fillId="0" borderId="0" xfId="2" applyFont="1" applyFill="1" applyAlignment="1" applyProtection="1">
      <alignment vertical="center" wrapText="1"/>
    </xf>
    <xf numFmtId="0" fontId="11" fillId="0" borderId="1" xfId="2" applyFont="1" applyBorder="1" applyAlignment="1">
      <alignment horizontal="center" vertical="center" shrinkToFit="1"/>
    </xf>
    <xf numFmtId="0" fontId="11" fillId="2" borderId="1" xfId="2" applyFont="1" applyFill="1" applyBorder="1" applyAlignment="1">
      <alignment horizontal="center" vertical="center" shrinkToFit="1"/>
    </xf>
    <xf numFmtId="0" fontId="11" fillId="2" borderId="1" xfId="2" applyFont="1" applyFill="1" applyBorder="1" applyAlignment="1">
      <alignment horizontal="left" vertical="center" shrinkToFit="1"/>
    </xf>
    <xf numFmtId="0" fontId="11" fillId="2" borderId="1" xfId="2" applyFont="1" applyFill="1" applyBorder="1" applyAlignment="1">
      <alignment vertical="center" shrinkToFit="1"/>
    </xf>
    <xf numFmtId="0" fontId="11" fillId="2" borderId="1" xfId="2" applyFont="1" applyFill="1" applyBorder="1" applyAlignment="1">
      <alignment horizontal="justify" vertical="center" shrinkToFit="1"/>
    </xf>
    <xf numFmtId="0" fontId="11" fillId="0" borderId="0" xfId="2" applyFont="1" applyBorder="1" applyAlignment="1">
      <alignment horizontal="center" vertical="center" shrinkToFit="1"/>
    </xf>
    <xf numFmtId="0" fontId="11" fillId="0" borderId="0" xfId="2" applyFont="1" applyFill="1" applyBorder="1" applyAlignment="1">
      <alignment vertical="center" shrinkToFit="1"/>
    </xf>
    <xf numFmtId="0" fontId="11" fillId="0" borderId="0" xfId="2" applyFont="1" applyFill="1" applyBorder="1" applyAlignment="1">
      <alignment horizontal="center" vertical="center" shrinkToFit="1"/>
    </xf>
    <xf numFmtId="0" fontId="11" fillId="3" borderId="1" xfId="2" applyFont="1" applyFill="1" applyBorder="1" applyAlignment="1">
      <alignment horizontal="center" vertical="center" shrinkToFit="1"/>
    </xf>
    <xf numFmtId="0" fontId="11" fillId="3" borderId="2" xfId="2" applyFont="1" applyFill="1" applyBorder="1" applyAlignment="1">
      <alignment horizontal="center" vertical="center" shrinkToFit="1"/>
    </xf>
    <xf numFmtId="0" fontId="0" fillId="0" borderId="0" xfId="2" applyFont="1" applyFill="1" applyBorder="1" applyAlignment="1" applyProtection="1">
      <alignment vertical="center" wrapText="1" shrinkToFit="1"/>
    </xf>
    <xf numFmtId="0" fontId="0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vertical="center" shrinkToFit="1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horizontal="center" vertical="center" shrinkToFit="1"/>
    </xf>
    <xf numFmtId="0" fontId="0" fillId="0" borderId="0" xfId="0" applyFont="1" applyFill="1" applyAlignment="1" applyProtection="1">
      <alignment vertical="center"/>
    </xf>
    <xf numFmtId="0" fontId="0" fillId="0" borderId="5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center" vertical="center" shrinkToFit="1"/>
    </xf>
    <xf numFmtId="0" fontId="7" fillId="0" borderId="0" xfId="0" applyFont="1" applyFill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14" fillId="0" borderId="12" xfId="2" applyFont="1" applyBorder="1" applyAlignment="1">
      <alignment shrinkToFit="1"/>
    </xf>
    <xf numFmtId="0" fontId="11" fillId="0" borderId="13" xfId="2" applyFont="1" applyFill="1" applyBorder="1" applyAlignment="1">
      <alignment horizontal="center" vertical="center" shrinkToFit="1"/>
    </xf>
    <xf numFmtId="0" fontId="11" fillId="0" borderId="13" xfId="2" applyFont="1" applyFill="1" applyBorder="1" applyAlignment="1">
      <alignment vertical="center" shrinkToFit="1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vertical="center" shrinkToFit="1"/>
    </xf>
    <xf numFmtId="0" fontId="1" fillId="0" borderId="0" xfId="0" applyFont="1" applyFill="1" applyAlignment="1" applyProtection="1">
      <alignment vertical="center" wrapText="1"/>
    </xf>
    <xf numFmtId="0" fontId="18" fillId="0" borderId="0" xfId="0" applyFont="1" applyFill="1" applyProtection="1">
      <alignment vertical="center"/>
    </xf>
    <xf numFmtId="0" fontId="19" fillId="0" borderId="0" xfId="0" applyFont="1" applyFill="1" applyProtection="1">
      <alignment vertical="center"/>
    </xf>
    <xf numFmtId="0" fontId="20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wrapText="1" shrinkToFit="1"/>
    </xf>
    <xf numFmtId="0" fontId="6" fillId="0" borderId="0" xfId="0" applyFont="1" applyFill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11" fillId="2" borderId="1" xfId="2" applyFont="1" applyFill="1" applyBorder="1" applyAlignment="1">
      <alignment horizontal="justify" vertical="center" wrapText="1" shrinkToFit="1"/>
    </xf>
    <xf numFmtId="0" fontId="0" fillId="0" borderId="0" xfId="2" applyFont="1" applyBorder="1" applyAlignment="1">
      <alignment horizontal="center"/>
    </xf>
    <xf numFmtId="0" fontId="14" fillId="0" borderId="0" xfId="2" applyFont="1" applyBorder="1" applyAlignment="1">
      <alignment shrinkToFit="1"/>
    </xf>
    <xf numFmtId="0" fontId="14" fillId="0" borderId="10" xfId="2" applyFont="1" applyBorder="1" applyAlignment="1">
      <alignment shrinkToFit="1"/>
    </xf>
    <xf numFmtId="0" fontId="11" fillId="0" borderId="10" xfId="2" applyFont="1" applyBorder="1" applyAlignment="1">
      <alignment vertical="center" shrinkToFit="1"/>
    </xf>
    <xf numFmtId="0" fontId="11" fillId="0" borderId="10" xfId="2" applyFont="1" applyFill="1" applyBorder="1" applyAlignment="1">
      <alignment vertical="center" shrinkToFit="1"/>
    </xf>
    <xf numFmtId="0" fontId="11" fillId="2" borderId="9" xfId="2" applyFont="1" applyFill="1" applyBorder="1" applyAlignment="1">
      <alignment horizontal="left"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8" fillId="0" borderId="0" xfId="0" applyFo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center" vertical="center" wrapText="1" shrinkToFit="1"/>
    </xf>
    <xf numFmtId="0" fontId="6" fillId="0" borderId="6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left" vertical="center" wrapText="1" shrinkToFit="1"/>
      <protection locked="0"/>
    </xf>
    <xf numFmtId="0" fontId="3" fillId="0" borderId="3" xfId="0" applyFont="1" applyBorder="1" applyAlignment="1" applyProtection="1">
      <alignment horizontal="left" vertical="center" wrapText="1" shrinkToFit="1"/>
      <protection locked="0"/>
    </xf>
    <xf numFmtId="0" fontId="3" fillId="0" borderId="4" xfId="0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4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wrapText="1" shrinkToFit="1"/>
    </xf>
    <xf numFmtId="0" fontId="3" fillId="0" borderId="0" xfId="0" applyFont="1" applyFill="1" applyBorder="1" applyAlignment="1" applyProtection="1">
      <alignment horizontal="left" vertical="top" wrapText="1" shrinkToFit="1"/>
    </xf>
    <xf numFmtId="0" fontId="9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0" fillId="0" borderId="0" xfId="0" applyFont="1" applyFill="1" applyBorder="1" applyAlignment="1" applyProtection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16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13"/>
        </patternFill>
      </fill>
    </dxf>
    <dxf>
      <fill>
        <patternFill>
          <bgColor indexed="41"/>
        </patternFill>
      </fill>
    </dxf>
    <dxf>
      <fill>
        <patternFill patternType="solid">
          <bgColor rgb="FFCCECFF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13"/>
        </patternFill>
      </fill>
    </dxf>
    <dxf>
      <fill>
        <patternFill>
          <bgColor indexed="41"/>
        </patternFill>
      </fill>
    </dxf>
    <dxf>
      <fill>
        <patternFill patternType="solid"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CC"/>
      <color rgb="FFFFFF99"/>
      <color rgb="FFFCFFD7"/>
      <color rgb="FFCCFFFF"/>
      <color rgb="FFCCECFF"/>
      <color rgb="FFB2F3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46</xdr:row>
      <xdr:rowOff>76199</xdr:rowOff>
    </xdr:from>
    <xdr:to>
      <xdr:col>17</xdr:col>
      <xdr:colOff>123825</xdr:colOff>
      <xdr:row>47</xdr:row>
      <xdr:rowOff>152399</xdr:rowOff>
    </xdr:to>
    <xdr:sp macro="" textlink="">
      <xdr:nvSpPr>
        <xdr:cNvPr id="20575" name="AutoShape 42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>
          <a:spLocks/>
        </xdr:cNvSpPr>
      </xdr:nvSpPr>
      <xdr:spPr bwMode="auto">
        <a:xfrm>
          <a:off x="5934075" y="11944349"/>
          <a:ext cx="85725" cy="314325"/>
        </a:xfrm>
        <a:prstGeom prst="rightBracket">
          <a:avLst>
            <a:gd name="adj" fmla="val 141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17</xdr:col>
      <xdr:colOff>171450</xdr:colOff>
      <xdr:row>45</xdr:row>
      <xdr:rowOff>542925</xdr:rowOff>
    </xdr:from>
    <xdr:to>
      <xdr:col>26</xdr:col>
      <xdr:colOff>82061</xdr:colOff>
      <xdr:row>47</xdr:row>
      <xdr:rowOff>209550</xdr:rowOff>
    </xdr:to>
    <xdr:sp macro="" textlink="">
      <xdr:nvSpPr>
        <xdr:cNvPr id="6" name="Text Box 9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67425" y="11782425"/>
          <a:ext cx="28575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メールを送信する際に、このセルの内容をコピーして、メールの「送信先アドレス」「件名」の欄に貼り付ける等の利用ができます。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38100</xdr:colOff>
      <xdr:row>46</xdr:row>
      <xdr:rowOff>76199</xdr:rowOff>
    </xdr:from>
    <xdr:to>
      <xdr:col>30</xdr:col>
      <xdr:colOff>123825</xdr:colOff>
      <xdr:row>47</xdr:row>
      <xdr:rowOff>152399</xdr:rowOff>
    </xdr:to>
    <xdr:sp macro="" textlink="">
      <xdr:nvSpPr>
        <xdr:cNvPr id="2" name="AutoShape 4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6096000" y="11725274"/>
          <a:ext cx="85725" cy="314325"/>
        </a:xfrm>
        <a:prstGeom prst="rightBracket">
          <a:avLst>
            <a:gd name="adj" fmla="val 141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30</xdr:col>
      <xdr:colOff>171450</xdr:colOff>
      <xdr:row>45</xdr:row>
      <xdr:rowOff>542925</xdr:rowOff>
    </xdr:from>
    <xdr:to>
      <xdr:col>39</xdr:col>
      <xdr:colOff>228600</xdr:colOff>
      <xdr:row>47</xdr:row>
      <xdr:rowOff>209550</xdr:rowOff>
    </xdr:to>
    <xdr:sp macro="" textlink="">
      <xdr:nvSpPr>
        <xdr:cNvPr id="3" name="Text Box 9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229350" y="11506200"/>
          <a:ext cx="28575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メールを送信する際に，このセルの内容をコピーして，メールの「送信先アドレス」「件名」の欄に貼り付ける等の利用ができます。</a:t>
          </a:r>
        </a:p>
      </xdr:txBody>
    </xdr:sp>
    <xdr:clientData/>
  </xdr:twoCellAnchor>
  <xdr:twoCellAnchor>
    <xdr:from>
      <xdr:col>13</xdr:col>
      <xdr:colOff>361950</xdr:colOff>
      <xdr:row>11</xdr:row>
      <xdr:rowOff>95250</xdr:rowOff>
    </xdr:from>
    <xdr:to>
      <xdr:col>23</xdr:col>
      <xdr:colOff>342901</xdr:colOff>
      <xdr:row>13</xdr:row>
      <xdr:rowOff>257175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61950" y="1752600"/>
          <a:ext cx="3629026" cy="5334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「研修事業案内」を参照して入力する。</a:t>
          </a:r>
          <a:endParaRPr kumimoji="1" lang="en-US" altLang="ja-JP" sz="14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266699</xdr:colOff>
      <xdr:row>1</xdr:row>
      <xdr:rowOff>161925</xdr:rowOff>
    </xdr:from>
    <xdr:to>
      <xdr:col>39</xdr:col>
      <xdr:colOff>95250</xdr:colOff>
      <xdr:row>12</xdr:row>
      <xdr:rowOff>57150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3594099" y="358775"/>
          <a:ext cx="4616451" cy="1584325"/>
          <a:chOff x="11077574" y="7534275"/>
          <a:chExt cx="5038726" cy="1609725"/>
        </a:xfrm>
      </xdr:grpSpPr>
      <xdr:sp macro="" textlink="">
        <xdr:nvSpPr>
          <xdr:cNvPr id="8" name="線吹き出し 2 (枠付き)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11077574" y="8296275"/>
            <a:ext cx="2085446" cy="411691"/>
          </a:xfrm>
          <a:prstGeom prst="borderCallout2">
            <a:avLst>
              <a:gd name="adj1" fmla="val -138227"/>
              <a:gd name="adj2" fmla="val 198900"/>
              <a:gd name="adj3" fmla="val 43766"/>
              <a:gd name="adj4" fmla="val 100765"/>
              <a:gd name="adj5" fmla="val 134113"/>
              <a:gd name="adj6" fmla="val 126684"/>
            </a:avLst>
          </a:prstGeom>
          <a:solidFill>
            <a:srgbClr val="FFFFCC"/>
          </a:solidFill>
          <a:ln w="19050">
            <a:solidFill>
              <a:schemeClr val="tx1"/>
            </a:solidFill>
            <a:headEnd type="triangle"/>
            <a:tailEnd type="triangl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8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１枚目に入力すると，２枚目以降に自動表示される。</a:t>
            </a:r>
          </a:p>
        </xdr:txBody>
      </xdr:sp>
      <xdr:sp macro="" textlink="">
        <xdr:nvSpPr>
          <xdr:cNvPr id="9" name="円/楕円 10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15173325" y="7534275"/>
            <a:ext cx="266700" cy="267758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１</a:t>
            </a:r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endParaRPr kumimoji="1" lang="ja-JP" altLang="en-US" sz="1100"/>
          </a:p>
        </xdr:txBody>
      </xdr:sp>
      <xdr:sp macro="" textlink="">
        <xdr:nvSpPr>
          <xdr:cNvPr id="10" name="円/楕円 11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12553950" y="8734424"/>
            <a:ext cx="3562350" cy="409576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16</xdr:col>
      <xdr:colOff>0</xdr:colOff>
      <xdr:row>18</xdr:row>
      <xdr:rowOff>38100</xdr:rowOff>
    </xdr:from>
    <xdr:to>
      <xdr:col>22</xdr:col>
      <xdr:colOff>142875</xdr:colOff>
      <xdr:row>20</xdr:row>
      <xdr:rowOff>57150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76325" y="3228975"/>
          <a:ext cx="2362200" cy="400050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/>
            <a:t>はじめに研修番号を入力する</a:t>
          </a:r>
          <a:endParaRPr kumimoji="1" lang="en-US" altLang="ja-JP" sz="1100"/>
        </a:p>
      </xdr:txBody>
    </xdr:sp>
    <xdr:clientData/>
  </xdr:twoCellAnchor>
  <xdr:twoCellAnchor>
    <xdr:from>
      <xdr:col>14</xdr:col>
      <xdr:colOff>190501</xdr:colOff>
      <xdr:row>18</xdr:row>
      <xdr:rowOff>238125</xdr:rowOff>
    </xdr:from>
    <xdr:to>
      <xdr:col>16</xdr:col>
      <xdr:colOff>0</xdr:colOff>
      <xdr:row>22</xdr:row>
      <xdr:rowOff>38100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stCxn id="4" idx="1"/>
        </xdr:cNvCxnSpPr>
      </xdr:nvCxnSpPr>
      <xdr:spPr>
        <a:xfrm flipH="1">
          <a:off x="571501" y="3429000"/>
          <a:ext cx="504824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C50"/>
  <sheetViews>
    <sheetView tabSelected="1" view="pageBreakPreview" zoomScale="130" zoomScaleNormal="100" zoomScaleSheetLayoutView="130" workbookViewId="0">
      <selection activeCell="B24" sqref="B24"/>
    </sheetView>
  </sheetViews>
  <sheetFormatPr defaultColWidth="4.26953125" defaultRowHeight="15.75" customHeight="1"/>
  <cols>
    <col min="1" max="1" width="2.54296875" style="46" customWidth="1"/>
    <col min="2" max="2" width="5" style="46" customWidth="1"/>
    <col min="3" max="7" width="4.08984375" style="46" customWidth="1"/>
    <col min="8" max="8" width="5.08984375" style="46" customWidth="1"/>
    <col min="9" max="9" width="7" style="46" customWidth="1"/>
    <col min="10" max="11" width="4.6328125" style="46" customWidth="1"/>
    <col min="12" max="13" width="4.26953125" style="46" customWidth="1"/>
    <col min="14" max="14" width="4.453125" style="46" customWidth="1"/>
    <col min="15" max="16" width="4.08984375" style="46" customWidth="1"/>
    <col min="17" max="18" width="5.7265625" style="46" customWidth="1"/>
    <col min="19" max="25" width="3.90625" style="46" customWidth="1"/>
    <col min="26" max="26" width="6" style="46" customWidth="1"/>
    <col min="27" max="27" width="2.81640625" style="46" customWidth="1"/>
    <col min="28" max="28" width="4.26953125" style="46" hidden="1" customWidth="1"/>
    <col min="29" max="34" width="4.26953125" style="46" customWidth="1"/>
    <col min="35" max="16384" width="4.26953125" style="46"/>
  </cols>
  <sheetData>
    <row r="1" spans="1:31" s="1" customFormat="1" ht="15.75" customHeight="1">
      <c r="A1" s="100" t="s">
        <v>168</v>
      </c>
      <c r="B1" s="100"/>
      <c r="C1" s="100"/>
      <c r="D1" s="100"/>
      <c r="E1" s="100"/>
      <c r="F1" s="100"/>
      <c r="G1" s="100"/>
      <c r="H1" s="100"/>
      <c r="I1" s="101"/>
      <c r="J1" s="100"/>
      <c r="K1" s="100"/>
      <c r="L1" s="100"/>
      <c r="M1" s="100"/>
      <c r="N1" s="144" t="s">
        <v>169</v>
      </c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00"/>
      <c r="AA1" s="135"/>
      <c r="AB1" s="135"/>
      <c r="AC1" s="135"/>
      <c r="AD1" s="135"/>
      <c r="AE1" s="135"/>
    </row>
    <row r="2" spans="1:31" ht="15.75" customHeight="1">
      <c r="A2"/>
      <c r="B2"/>
      <c r="C2"/>
      <c r="D2"/>
      <c r="E2"/>
      <c r="F2"/>
      <c r="G2"/>
      <c r="H2"/>
      <c r="I2" s="10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 s="50"/>
      <c r="AB2" s="50"/>
      <c r="AC2" s="50"/>
      <c r="AD2" s="50"/>
      <c r="AE2" s="50"/>
    </row>
    <row r="3" spans="1:31" ht="15.75" customHeight="1">
      <c r="A3"/>
      <c r="B3"/>
      <c r="C3"/>
      <c r="D3"/>
      <c r="E3"/>
      <c r="F3"/>
      <c r="G3"/>
      <c r="H3"/>
      <c r="I3" s="102"/>
      <c r="J3"/>
      <c r="K3"/>
      <c r="L3"/>
      <c r="M3"/>
      <c r="N3"/>
      <c r="O3"/>
      <c r="P3"/>
      <c r="Q3"/>
      <c r="R3" s="145" t="s">
        <v>2</v>
      </c>
      <c r="S3" s="146"/>
      <c r="T3" s="147"/>
      <c r="U3" s="103">
        <v>1</v>
      </c>
      <c r="V3" s="139" t="s">
        <v>4</v>
      </c>
      <c r="W3" s="139"/>
      <c r="X3" s="104">
        <v>1</v>
      </c>
      <c r="Y3" s="105" t="s">
        <v>3</v>
      </c>
      <c r="Z3"/>
      <c r="AA3" s="50"/>
      <c r="AB3" s="50"/>
      <c r="AC3" s="50"/>
      <c r="AD3" s="50"/>
      <c r="AE3" s="50"/>
    </row>
    <row r="4" spans="1:31" ht="15.75" hidden="1" customHeight="1">
      <c r="A4"/>
      <c r="B4"/>
      <c r="C4"/>
      <c r="D4"/>
      <c r="E4"/>
      <c r="F4"/>
      <c r="G4"/>
      <c r="H4"/>
      <c r="I4" s="102"/>
      <c r="J4"/>
      <c r="K4"/>
      <c r="L4"/>
      <c r="M4"/>
      <c r="N4"/>
      <c r="O4"/>
      <c r="P4"/>
      <c r="Q4"/>
      <c r="R4" s="141" t="s">
        <v>8</v>
      </c>
      <c r="S4" s="142"/>
      <c r="T4" s="143"/>
      <c r="U4" s="140"/>
      <c r="V4" s="140"/>
      <c r="W4" s="140"/>
      <c r="X4"/>
      <c r="Y4"/>
      <c r="Z4"/>
      <c r="AA4" s="136"/>
      <c r="AB4" s="137"/>
      <c r="AC4" s="138"/>
      <c r="AD4" s="138"/>
      <c r="AE4" s="138"/>
    </row>
    <row r="5" spans="1:31" ht="8.25" customHeight="1">
      <c r="A5" s="106"/>
      <c r="B5" s="106"/>
      <c r="C5" s="106"/>
      <c r="D5" s="106"/>
      <c r="E5" s="106"/>
      <c r="F5" s="106"/>
      <c r="G5" s="106"/>
      <c r="H5" s="106"/>
      <c r="I5" s="102"/>
      <c r="J5" s="106"/>
      <c r="K5" s="106"/>
      <c r="L5" s="106"/>
      <c r="M5" s="106"/>
      <c r="N5" s="106"/>
      <c r="O5" s="106"/>
      <c r="P5"/>
      <c r="Q5"/>
      <c r="R5"/>
      <c r="S5"/>
      <c r="T5"/>
      <c r="U5"/>
      <c r="V5"/>
      <c r="W5"/>
      <c r="X5"/>
      <c r="Y5"/>
      <c r="Z5"/>
    </row>
    <row r="6" spans="1:31" ht="15.75" customHeight="1">
      <c r="A6" s="163" t="s">
        <v>170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</row>
    <row r="7" spans="1:31" ht="8.25" customHeight="1">
      <c r="A7" s="106"/>
      <c r="B7" s="106"/>
      <c r="C7" s="106"/>
      <c r="D7" s="106"/>
      <c r="E7" s="106"/>
      <c r="F7" s="106"/>
      <c r="G7" s="106"/>
      <c r="H7" s="106"/>
      <c r="I7" s="102"/>
      <c r="J7" s="106"/>
      <c r="K7" s="106"/>
      <c r="L7" s="106"/>
      <c r="M7" s="106"/>
      <c r="N7" s="106"/>
      <c r="O7" s="106"/>
      <c r="P7"/>
      <c r="Q7"/>
      <c r="R7"/>
      <c r="S7"/>
      <c r="T7"/>
      <c r="U7"/>
      <c r="V7"/>
      <c r="W7"/>
      <c r="X7"/>
      <c r="Y7"/>
      <c r="Z7"/>
    </row>
    <row r="8" spans="1:31" ht="15.75" customHeight="1">
      <c r="A8" s="107"/>
      <c r="B8" s="107"/>
      <c r="C8" s="107"/>
      <c r="D8" s="107"/>
      <c r="E8" s="107"/>
      <c r="F8" s="107"/>
      <c r="G8" s="108"/>
      <c r="H8" s="108"/>
      <c r="I8" s="109"/>
      <c r="J8" s="108"/>
      <c r="K8" s="107"/>
      <c r="L8" s="107"/>
      <c r="M8" s="107"/>
      <c r="N8" s="107"/>
      <c r="O8" s="107"/>
      <c r="P8" s="107"/>
      <c r="Q8" s="108"/>
      <c r="R8" s="108" t="s">
        <v>44</v>
      </c>
      <c r="S8" s="110"/>
      <c r="T8" s="111" t="s">
        <v>14</v>
      </c>
      <c r="U8" s="110"/>
      <c r="V8" s="111" t="s">
        <v>15</v>
      </c>
      <c r="W8" s="110"/>
      <c r="X8" s="111" t="s">
        <v>16</v>
      </c>
      <c r="Y8" s="108"/>
      <c r="Z8" s="108"/>
      <c r="AA8" s="52"/>
      <c r="AB8" s="52" t="s">
        <v>38</v>
      </c>
    </row>
    <row r="9" spans="1:31" ht="10.5" customHeight="1">
      <c r="A9" s="107"/>
      <c r="B9" s="107"/>
      <c r="C9" s="107"/>
      <c r="D9" s="107"/>
      <c r="E9" s="107"/>
      <c r="F9" s="107"/>
      <c r="G9" s="108"/>
      <c r="H9" s="108"/>
      <c r="I9" s="109"/>
      <c r="J9" s="108"/>
      <c r="K9" s="107"/>
      <c r="L9" s="107"/>
      <c r="M9" s="107"/>
      <c r="N9" s="107"/>
      <c r="O9" s="107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7"/>
      <c r="AA9" s="52"/>
      <c r="AB9" s="52" t="s">
        <v>39</v>
      </c>
    </row>
    <row r="10" spans="1:31" ht="15.75" customHeight="1">
      <c r="A10" s="107"/>
      <c r="B10" s="107" t="s">
        <v>12</v>
      </c>
      <c r="C10" s="107"/>
      <c r="D10" s="107"/>
      <c r="E10" s="107"/>
      <c r="F10" s="107"/>
      <c r="G10" s="107"/>
      <c r="H10" s="107"/>
      <c r="I10" s="109"/>
      <c r="J10" s="107"/>
      <c r="K10" s="107"/>
      <c r="L10" s="107"/>
      <c r="M10" s="107"/>
      <c r="N10" s="107"/>
      <c r="O10" s="107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52"/>
      <c r="AB10" s="52" t="s">
        <v>40</v>
      </c>
    </row>
    <row r="11" spans="1:31" ht="9" customHeight="1">
      <c r="A11" s="107"/>
      <c r="B11" s="107"/>
      <c r="C11" s="107"/>
      <c r="D11" s="107"/>
      <c r="E11" s="107"/>
      <c r="F11" s="107"/>
      <c r="G11" s="107"/>
      <c r="H11" s="107"/>
      <c r="I11" s="109"/>
      <c r="J11" s="107"/>
      <c r="K11" s="107"/>
      <c r="L11" s="107"/>
      <c r="M11" s="107"/>
      <c r="N11" s="107"/>
      <c r="O11" s="107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52"/>
      <c r="AB11" s="52" t="s">
        <v>19</v>
      </c>
    </row>
    <row r="12" spans="1:31" s="78" customFormat="1" ht="20.25" customHeight="1">
      <c r="A12" s="107"/>
      <c r="B12" s="107"/>
      <c r="C12" s="107"/>
      <c r="D12" s="107"/>
      <c r="E12" s="107"/>
      <c r="F12" s="108"/>
      <c r="G12" s="108"/>
      <c r="H12" s="109"/>
      <c r="I12" s="108"/>
      <c r="J12" s="107"/>
      <c r="K12" s="107"/>
      <c r="L12" s="107"/>
      <c r="M12"/>
      <c r="N12"/>
      <c r="O12" s="132" t="s">
        <v>171</v>
      </c>
      <c r="P12" s="132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76"/>
      <c r="AB12" s="76"/>
      <c r="AC12" s="77"/>
    </row>
    <row r="13" spans="1:31" s="78" customFormat="1" ht="9" customHeight="1">
      <c r="A13" s="107"/>
      <c r="B13" s="107"/>
      <c r="C13" s="107"/>
      <c r="D13" s="107"/>
      <c r="E13" s="107"/>
      <c r="F13" s="107"/>
      <c r="G13" s="107"/>
      <c r="H13" s="109"/>
      <c r="I13" s="107"/>
      <c r="J13" s="107"/>
      <c r="K13" s="107"/>
      <c r="L13" s="107"/>
      <c r="M13"/>
      <c r="N13"/>
      <c r="O13" s="112"/>
      <c r="P13" s="113"/>
      <c r="Q13" s="113"/>
      <c r="R13" s="113"/>
      <c r="S13" s="113"/>
      <c r="T13" s="113"/>
      <c r="U13" s="113"/>
      <c r="V13" s="113"/>
      <c r="W13" s="113"/>
      <c r="X13" s="113"/>
      <c r="Y13" s="114"/>
      <c r="Z13" s="114"/>
      <c r="AA13" s="76"/>
      <c r="AB13" s="76"/>
      <c r="AC13" s="77"/>
    </row>
    <row r="14" spans="1:31" s="78" customFormat="1" ht="21" customHeight="1">
      <c r="A14" s="107"/>
      <c r="B14" s="107"/>
      <c r="C14" s="107"/>
      <c r="D14" s="107"/>
      <c r="E14" s="107"/>
      <c r="F14" s="108"/>
      <c r="G14" s="108"/>
      <c r="H14" s="109"/>
      <c r="I14" s="108"/>
      <c r="J14" s="107"/>
      <c r="K14" s="107"/>
      <c r="L14" s="107"/>
      <c r="M14"/>
      <c r="N14"/>
      <c r="O14" s="132" t="s">
        <v>172</v>
      </c>
      <c r="P14" s="132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76"/>
      <c r="AB14" s="76"/>
      <c r="AC14" s="77"/>
    </row>
    <row r="15" spans="1:31" s="78" customFormat="1" ht="11.25" customHeight="1">
      <c r="A15" s="107"/>
      <c r="B15" s="107"/>
      <c r="C15" s="107"/>
      <c r="D15" s="107"/>
      <c r="E15" s="107"/>
      <c r="F15" s="107"/>
      <c r="G15" s="107"/>
      <c r="H15" s="109"/>
      <c r="I15" s="107"/>
      <c r="J15" s="107"/>
      <c r="K15" s="107"/>
      <c r="L15" s="107"/>
      <c r="M15"/>
      <c r="N15"/>
      <c r="O15" s="112"/>
      <c r="P15" s="112"/>
      <c r="Q15" s="113"/>
      <c r="R15" s="113"/>
      <c r="S15" s="113"/>
      <c r="T15" s="113"/>
      <c r="U15" s="113"/>
      <c r="V15" s="113"/>
      <c r="W15" s="113"/>
      <c r="X15" s="113"/>
      <c r="Y15" s="114"/>
      <c r="Z15" s="114"/>
      <c r="AA15" s="76"/>
      <c r="AB15" s="76"/>
      <c r="AC15" s="77"/>
    </row>
    <row r="16" spans="1:31" s="78" customFormat="1" ht="18.75" customHeight="1">
      <c r="A16" s="107"/>
      <c r="B16" s="107"/>
      <c r="C16" s="107"/>
      <c r="D16" s="107"/>
      <c r="E16" s="107"/>
      <c r="F16" s="108"/>
      <c r="G16" s="108"/>
      <c r="H16" s="109"/>
      <c r="I16" s="108"/>
      <c r="J16" s="107"/>
      <c r="K16" s="107"/>
      <c r="L16" s="107"/>
      <c r="M16"/>
      <c r="N16"/>
      <c r="O16" s="149" t="s">
        <v>173</v>
      </c>
      <c r="P16" s="139"/>
      <c r="Q16" s="150"/>
      <c r="R16" s="148"/>
      <c r="S16" s="133"/>
      <c r="T16" s="115" t="s">
        <v>0</v>
      </c>
      <c r="U16" s="133"/>
      <c r="V16" s="133"/>
      <c r="W16" s="115" t="s">
        <v>0</v>
      </c>
      <c r="X16" s="133"/>
      <c r="Y16" s="133"/>
      <c r="Z16" s="151"/>
      <c r="AA16" s="76"/>
      <c r="AB16" s="76"/>
    </row>
    <row r="17" spans="1:29" s="78" customFormat="1" ht="20.25" customHeight="1">
      <c r="A17" s="64" t="s">
        <v>11</v>
      </c>
      <c r="B17" s="64"/>
      <c r="C17" s="64"/>
      <c r="D17" s="64"/>
      <c r="E17" s="64"/>
      <c r="F17" s="64"/>
      <c r="G17" s="64"/>
      <c r="H17" s="65"/>
      <c r="I17" s="91"/>
      <c r="J17" s="64"/>
      <c r="K17" s="64"/>
      <c r="L17" s="64"/>
      <c r="M17" s="64"/>
      <c r="N17" s="64"/>
      <c r="O17" s="4"/>
      <c r="P17" s="4"/>
      <c r="Q17" s="4"/>
      <c r="R17" s="4"/>
      <c r="S17" s="4"/>
      <c r="T17" s="4"/>
      <c r="U17" s="4"/>
      <c r="V17" s="4"/>
      <c r="W17" s="75"/>
      <c r="X17" s="75"/>
      <c r="Y17" s="75"/>
      <c r="Z17" s="75"/>
      <c r="AA17" s="76"/>
      <c r="AB17" s="76"/>
      <c r="AC17" s="76"/>
    </row>
    <row r="18" spans="1:29" s="78" customFormat="1" ht="20.25" customHeight="1">
      <c r="A18" s="5" t="s">
        <v>73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5"/>
      <c r="X18" s="75"/>
      <c r="Y18" s="75"/>
      <c r="Z18" s="75"/>
      <c r="AA18" s="76"/>
      <c r="AB18" s="76"/>
      <c r="AC18" s="76"/>
    </row>
    <row r="19" spans="1:29" s="78" customFormat="1" ht="22.5" customHeight="1">
      <c r="A19" s="134" t="s">
        <v>7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76"/>
      <c r="AC19" s="76"/>
    </row>
    <row r="20" spans="1:29" s="49" customFormat="1" ht="7.5" customHeight="1">
      <c r="B20" s="164"/>
      <c r="C20" s="16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B20" s="46"/>
    </row>
    <row r="21" spans="1:29" s="49" customFormat="1" ht="6.75" customHeight="1">
      <c r="B21" s="164"/>
      <c r="C21" s="164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B21" s="46"/>
    </row>
    <row r="22" spans="1:29" s="49" customFormat="1" ht="6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AB22" s="49" t="s">
        <v>24</v>
      </c>
    </row>
    <row r="23" spans="1:29" s="55" customFormat="1" ht="34.5" customHeight="1">
      <c r="A23" s="24"/>
      <c r="B23" s="11" t="s">
        <v>13</v>
      </c>
      <c r="C23" s="126" t="s">
        <v>18</v>
      </c>
      <c r="D23" s="127"/>
      <c r="E23" s="127"/>
      <c r="F23" s="127"/>
      <c r="G23" s="127"/>
      <c r="H23" s="122"/>
      <c r="I23" s="89" t="s">
        <v>131</v>
      </c>
      <c r="J23" s="126" t="s">
        <v>9</v>
      </c>
      <c r="K23" s="122"/>
      <c r="L23" s="126" t="s">
        <v>5</v>
      </c>
      <c r="M23" s="127"/>
      <c r="N23" s="127"/>
      <c r="O23" s="127"/>
      <c r="P23" s="122"/>
      <c r="Q23" s="121" t="s">
        <v>41</v>
      </c>
      <c r="R23" s="122"/>
      <c r="S23" s="126" t="s">
        <v>10</v>
      </c>
      <c r="T23" s="127"/>
      <c r="U23" s="127"/>
      <c r="V23" s="127"/>
      <c r="W23" s="127"/>
      <c r="X23" s="127"/>
      <c r="Y23" s="127"/>
      <c r="Z23" s="128"/>
      <c r="AB23" s="49" t="s">
        <v>25</v>
      </c>
      <c r="AC23" s="46"/>
    </row>
    <row r="24" spans="1:29" s="13" customFormat="1" ht="25.5" customHeight="1">
      <c r="A24" s="25"/>
      <c r="B24" s="60"/>
      <c r="C24" s="123" t="str">
        <f>IF(B24="","",VLOOKUP(B24,'R06研修事業一覧'!$A$2:$B$70,2,FALSE))</f>
        <v/>
      </c>
      <c r="D24" s="124"/>
      <c r="E24" s="124"/>
      <c r="F24" s="124"/>
      <c r="G24" s="124"/>
      <c r="H24" s="125"/>
      <c r="I24" s="87" t="str">
        <f>IF(B24="","",IF(VLOOKUP(B24,'R06研修事業一覧'!$A$2:$D$70,3,FALSE)="","",VLOOKUP(B24,'R06研修事業一覧'!$A$2:$D$70,3,FALSE)))</f>
        <v/>
      </c>
      <c r="J24" s="117"/>
      <c r="K24" s="119"/>
      <c r="L24" s="117"/>
      <c r="M24" s="118"/>
      <c r="N24" s="118"/>
      <c r="O24" s="118"/>
      <c r="P24" s="119"/>
      <c r="Q24" s="117"/>
      <c r="R24" s="119"/>
      <c r="S24" s="129" t="str">
        <f>IF(B24="","",IF(VLOOKUP(B24,'R06研修事業一覧'!$A$2:$D$70,4,FALSE)="","",VLOOKUP(B24,'R06研修事業一覧'!$A$2:$D$70,4,FALSE)))</f>
        <v/>
      </c>
      <c r="T24" s="130"/>
      <c r="U24" s="130"/>
      <c r="V24" s="130"/>
      <c r="W24" s="130"/>
      <c r="X24" s="130"/>
      <c r="Y24" s="130"/>
      <c r="Z24" s="131"/>
      <c r="AB24" s="49"/>
      <c r="AC24" s="58"/>
    </row>
    <row r="25" spans="1:29" s="13" customFormat="1" ht="25.5" customHeight="1">
      <c r="A25" s="25"/>
      <c r="B25" s="86"/>
      <c r="C25" s="123" t="str">
        <f>IF(B25="","",VLOOKUP(B25,'R06研修事業一覧'!$A$2:$B$70,2,FALSE))</f>
        <v/>
      </c>
      <c r="D25" s="124"/>
      <c r="E25" s="124"/>
      <c r="F25" s="124"/>
      <c r="G25" s="124"/>
      <c r="H25" s="125"/>
      <c r="I25" s="92" t="str">
        <f>IF(B25="","",IF(VLOOKUP(B25,'R06研修事業一覧'!$A$2:$D$70,3,FALSE)="","",VLOOKUP(B25,'R06研修事業一覧'!$A$2:$D$70,3,FALSE)))</f>
        <v/>
      </c>
      <c r="J25" s="117"/>
      <c r="K25" s="119"/>
      <c r="L25" s="117"/>
      <c r="M25" s="118"/>
      <c r="N25" s="118"/>
      <c r="O25" s="118"/>
      <c r="P25" s="119"/>
      <c r="Q25" s="117"/>
      <c r="R25" s="119"/>
      <c r="S25" s="129" t="str">
        <f>IF(B25="","",IF(VLOOKUP(B25,'R06研修事業一覧'!$A$2:$D$70,4,FALSE)="","",VLOOKUP(B25,'R06研修事業一覧'!$A$2:$D$70,4,FALSE)))</f>
        <v/>
      </c>
      <c r="T25" s="130"/>
      <c r="U25" s="130"/>
      <c r="V25" s="130"/>
      <c r="W25" s="130"/>
      <c r="X25" s="130"/>
      <c r="Y25" s="130"/>
      <c r="Z25" s="131"/>
      <c r="AB25" s="46"/>
      <c r="AC25" s="58"/>
    </row>
    <row r="26" spans="1:29" s="13" customFormat="1" ht="25.5" customHeight="1">
      <c r="A26" s="25"/>
      <c r="B26" s="60"/>
      <c r="C26" s="123" t="str">
        <f>IF(B26="","",VLOOKUP(B26,'R06研修事業一覧'!$A$2:$B$70,2,FALSE))</f>
        <v/>
      </c>
      <c r="D26" s="124"/>
      <c r="E26" s="124"/>
      <c r="F26" s="124"/>
      <c r="G26" s="124"/>
      <c r="H26" s="125"/>
      <c r="I26" s="92" t="str">
        <f>IF(B26="","",IF(VLOOKUP(B26,'R06研修事業一覧'!$A$2:$D$70,3,FALSE)="","",VLOOKUP(B26,'R06研修事業一覧'!$A$2:$D$70,3,FALSE)))</f>
        <v/>
      </c>
      <c r="J26" s="117"/>
      <c r="K26" s="119"/>
      <c r="L26" s="117"/>
      <c r="M26" s="118"/>
      <c r="N26" s="118"/>
      <c r="O26" s="118"/>
      <c r="P26" s="119"/>
      <c r="Q26" s="117"/>
      <c r="R26" s="119"/>
      <c r="S26" s="129" t="str">
        <f>IF(B26="","",IF(VLOOKUP(B26,'R06研修事業一覧'!$A$2:$D$70,4,FALSE)="","",VLOOKUP(B26,'R06研修事業一覧'!$A$2:$D$70,4,FALSE)))</f>
        <v/>
      </c>
      <c r="T26" s="130"/>
      <c r="U26" s="130"/>
      <c r="V26" s="130"/>
      <c r="W26" s="130"/>
      <c r="X26" s="130"/>
      <c r="Y26" s="130"/>
      <c r="Z26" s="131"/>
      <c r="AB26" s="58"/>
      <c r="AC26" s="58"/>
    </row>
    <row r="27" spans="1:29" s="13" customFormat="1" ht="25.5" customHeight="1">
      <c r="A27" s="25"/>
      <c r="B27" s="60"/>
      <c r="C27" s="123" t="str">
        <f>IF(B27="","",VLOOKUP(B27,'R06研修事業一覧'!$A$2:$B$70,2,FALSE))</f>
        <v/>
      </c>
      <c r="D27" s="124"/>
      <c r="E27" s="124"/>
      <c r="F27" s="124"/>
      <c r="G27" s="124"/>
      <c r="H27" s="125"/>
      <c r="I27" s="92" t="str">
        <f>IF(B27="","",IF(VLOOKUP(B27,'R06研修事業一覧'!$A$2:$D$70,3,FALSE)="","",VLOOKUP(B27,'R06研修事業一覧'!$A$2:$D$70,3,FALSE)))</f>
        <v/>
      </c>
      <c r="J27" s="117"/>
      <c r="K27" s="119"/>
      <c r="L27" s="117"/>
      <c r="M27" s="118"/>
      <c r="N27" s="118"/>
      <c r="O27" s="118"/>
      <c r="P27" s="119"/>
      <c r="Q27" s="117"/>
      <c r="R27" s="119"/>
      <c r="S27" s="129" t="str">
        <f>IF(B27="","",IF(VLOOKUP(B27,'R06研修事業一覧'!$A$2:$D$70,4,FALSE)="","",VLOOKUP(B27,'R06研修事業一覧'!$A$2:$D$70,4,FALSE)))</f>
        <v/>
      </c>
      <c r="T27" s="130"/>
      <c r="U27" s="130"/>
      <c r="V27" s="130"/>
      <c r="W27" s="130"/>
      <c r="X27" s="130"/>
      <c r="Y27" s="130"/>
      <c r="Z27" s="131"/>
      <c r="AB27" s="58"/>
      <c r="AC27" s="58"/>
    </row>
    <row r="28" spans="1:29" s="13" customFormat="1" ht="25.5" customHeight="1">
      <c r="A28" s="25"/>
      <c r="B28" s="60"/>
      <c r="C28" s="123" t="str">
        <f>IF(B28="","",VLOOKUP(B28,'R06研修事業一覧'!$A$2:$B$70,2,FALSE))</f>
        <v/>
      </c>
      <c r="D28" s="124"/>
      <c r="E28" s="124"/>
      <c r="F28" s="124"/>
      <c r="G28" s="124"/>
      <c r="H28" s="125"/>
      <c r="I28" s="92" t="str">
        <f>IF(B28="","",IF(VLOOKUP(B28,'R06研修事業一覧'!$A$2:$D$70,3,FALSE)="","",VLOOKUP(B28,'R06研修事業一覧'!$A$2:$D$70,3,FALSE)))</f>
        <v/>
      </c>
      <c r="J28" s="117"/>
      <c r="K28" s="119"/>
      <c r="L28" s="117"/>
      <c r="M28" s="118"/>
      <c r="N28" s="118"/>
      <c r="O28" s="118"/>
      <c r="P28" s="119"/>
      <c r="Q28" s="117"/>
      <c r="R28" s="119"/>
      <c r="S28" s="129" t="str">
        <f>IF(B28="","",IF(VLOOKUP(B28,'R06研修事業一覧'!$A$2:$D$70,4,FALSE)="","",VLOOKUP(B28,'R06研修事業一覧'!$A$2:$D$70,4,FALSE)))</f>
        <v/>
      </c>
      <c r="T28" s="130"/>
      <c r="U28" s="130"/>
      <c r="V28" s="130"/>
      <c r="W28" s="130"/>
      <c r="X28" s="130"/>
      <c r="Y28" s="130"/>
      <c r="Z28" s="131"/>
      <c r="AB28" s="58"/>
      <c r="AC28" s="58"/>
    </row>
    <row r="29" spans="1:29" s="13" customFormat="1" ht="25.5" customHeight="1">
      <c r="A29" s="25"/>
      <c r="B29" s="60"/>
      <c r="C29" s="123" t="str">
        <f>IF(B29="","",VLOOKUP(B29,'R06研修事業一覧'!$A$2:$B$70,2,FALSE))</f>
        <v/>
      </c>
      <c r="D29" s="124"/>
      <c r="E29" s="124"/>
      <c r="F29" s="124"/>
      <c r="G29" s="124"/>
      <c r="H29" s="125"/>
      <c r="I29" s="92" t="str">
        <f>IF(B29="","",IF(VLOOKUP(B29,'R06研修事業一覧'!$A$2:$D$70,3,FALSE)="","",VLOOKUP(B29,'R06研修事業一覧'!$A$2:$D$70,3,FALSE)))</f>
        <v/>
      </c>
      <c r="J29" s="117"/>
      <c r="K29" s="119"/>
      <c r="L29" s="117"/>
      <c r="M29" s="118"/>
      <c r="N29" s="118"/>
      <c r="O29" s="118"/>
      <c r="P29" s="119"/>
      <c r="Q29" s="117"/>
      <c r="R29" s="119"/>
      <c r="S29" s="129" t="str">
        <f>IF(B29="","",IF(VLOOKUP(B29,'R06研修事業一覧'!$A$2:$D$70,4,FALSE)="","",VLOOKUP(B29,'R06研修事業一覧'!$A$2:$D$70,4,FALSE)))</f>
        <v/>
      </c>
      <c r="T29" s="130"/>
      <c r="U29" s="130"/>
      <c r="V29" s="130"/>
      <c r="W29" s="130"/>
      <c r="X29" s="130"/>
      <c r="Y29" s="130"/>
      <c r="Z29" s="131"/>
      <c r="AB29" s="58"/>
      <c r="AC29" s="58"/>
    </row>
    <row r="30" spans="1:29" s="13" customFormat="1" ht="25.5" customHeight="1">
      <c r="A30" s="25"/>
      <c r="B30" s="88"/>
      <c r="C30" s="123" t="str">
        <f>IF(B30="","",VLOOKUP(B30,'R06研修事業一覧'!$A$2:$B$70,2,FALSE))</f>
        <v/>
      </c>
      <c r="D30" s="124"/>
      <c r="E30" s="124"/>
      <c r="F30" s="124"/>
      <c r="G30" s="124"/>
      <c r="H30" s="125"/>
      <c r="I30" s="92" t="str">
        <f>IF(B30="","",IF(VLOOKUP(B30,'R06研修事業一覧'!$A$2:$D$70,3,FALSE)="","",VLOOKUP(B30,'R06研修事業一覧'!$A$2:$D$70,3,FALSE)))</f>
        <v/>
      </c>
      <c r="J30" s="117"/>
      <c r="K30" s="119"/>
      <c r="L30" s="117"/>
      <c r="M30" s="118"/>
      <c r="N30" s="118"/>
      <c r="O30" s="118"/>
      <c r="P30" s="119"/>
      <c r="Q30" s="117"/>
      <c r="R30" s="119"/>
      <c r="S30" s="129" t="str">
        <f>IF(B30="","",IF(VLOOKUP(B30,'R06研修事業一覧'!$A$2:$D$70,4,FALSE)="","",VLOOKUP(B30,'R06研修事業一覧'!$A$2:$D$70,4,FALSE)))</f>
        <v/>
      </c>
      <c r="T30" s="130"/>
      <c r="U30" s="130"/>
      <c r="V30" s="130"/>
      <c r="W30" s="130"/>
      <c r="X30" s="130"/>
      <c r="Y30" s="130"/>
      <c r="Z30" s="131"/>
      <c r="AB30" s="58"/>
      <c r="AC30" s="58"/>
    </row>
    <row r="31" spans="1:29" s="13" customFormat="1" ht="25.5" customHeight="1">
      <c r="A31" s="25"/>
      <c r="B31" s="88"/>
      <c r="C31" s="123" t="str">
        <f>IF(B31="","",VLOOKUP(B31,'R06研修事業一覧'!$A$2:$B$70,2,FALSE))</f>
        <v/>
      </c>
      <c r="D31" s="124"/>
      <c r="E31" s="124"/>
      <c r="F31" s="124"/>
      <c r="G31" s="124"/>
      <c r="H31" s="125"/>
      <c r="I31" s="92" t="str">
        <f>IF(B31="","",IF(VLOOKUP(B31,'R06研修事業一覧'!$A$2:$D$70,3,FALSE)="","",VLOOKUP(B31,'R06研修事業一覧'!$A$2:$D$70,3,FALSE)))</f>
        <v/>
      </c>
      <c r="J31" s="117"/>
      <c r="K31" s="119"/>
      <c r="L31" s="117"/>
      <c r="M31" s="118"/>
      <c r="N31" s="118"/>
      <c r="O31" s="118"/>
      <c r="P31" s="119"/>
      <c r="Q31" s="117"/>
      <c r="R31" s="119"/>
      <c r="S31" s="129" t="str">
        <f>IF(B31="","",IF(VLOOKUP(B31,'R06研修事業一覧'!$A$2:$D$70,4,FALSE)="","",VLOOKUP(B31,'R06研修事業一覧'!$A$2:$D$70,4,FALSE)))</f>
        <v/>
      </c>
      <c r="T31" s="130"/>
      <c r="U31" s="130"/>
      <c r="V31" s="130"/>
      <c r="W31" s="130"/>
      <c r="X31" s="130"/>
      <c r="Y31" s="130"/>
      <c r="Z31" s="131"/>
      <c r="AB31" s="58"/>
      <c r="AC31" s="58"/>
    </row>
    <row r="32" spans="1:29" s="13" customFormat="1" ht="25.5" customHeight="1">
      <c r="A32" s="25"/>
      <c r="B32" s="88"/>
      <c r="C32" s="123" t="str">
        <f>IF(B32="","",VLOOKUP(B32,'R06研修事業一覧'!$A$2:$B$70,2,FALSE))</f>
        <v/>
      </c>
      <c r="D32" s="124"/>
      <c r="E32" s="124"/>
      <c r="F32" s="124"/>
      <c r="G32" s="124"/>
      <c r="H32" s="125"/>
      <c r="I32" s="92" t="str">
        <f>IF(B32="","",IF(VLOOKUP(B32,'R06研修事業一覧'!$A$2:$D$70,3,FALSE)="","",VLOOKUP(B32,'R06研修事業一覧'!$A$2:$D$70,3,FALSE)))</f>
        <v/>
      </c>
      <c r="J32" s="117"/>
      <c r="K32" s="119"/>
      <c r="L32" s="117"/>
      <c r="M32" s="118"/>
      <c r="N32" s="118"/>
      <c r="O32" s="118"/>
      <c r="P32" s="119"/>
      <c r="Q32" s="117"/>
      <c r="R32" s="119"/>
      <c r="S32" s="129" t="str">
        <f>IF(B32="","",IF(VLOOKUP(B32,'R06研修事業一覧'!$A$2:$D$70,4,FALSE)="","",VLOOKUP(B32,'R06研修事業一覧'!$A$2:$D$70,4,FALSE)))</f>
        <v/>
      </c>
      <c r="T32" s="130"/>
      <c r="U32" s="130"/>
      <c r="V32" s="130"/>
      <c r="W32" s="130"/>
      <c r="X32" s="130"/>
      <c r="Y32" s="130"/>
      <c r="Z32" s="131"/>
      <c r="AB32" s="58"/>
      <c r="AC32" s="58"/>
    </row>
    <row r="33" spans="1:55" s="13" customFormat="1" ht="25.5" customHeight="1">
      <c r="A33" s="25"/>
      <c r="B33" s="88"/>
      <c r="C33" s="123" t="str">
        <f>IF(B33="","",VLOOKUP(B33,'R06研修事業一覧'!$A$2:$B$70,2,FALSE))</f>
        <v/>
      </c>
      <c r="D33" s="124"/>
      <c r="E33" s="124"/>
      <c r="F33" s="124"/>
      <c r="G33" s="124"/>
      <c r="H33" s="125"/>
      <c r="I33" s="92" t="str">
        <f>IF(B33="","",IF(VLOOKUP(B33,'R06研修事業一覧'!$A$2:$D$70,3,FALSE)="","",VLOOKUP(B33,'R06研修事業一覧'!$A$2:$D$70,3,FALSE)))</f>
        <v/>
      </c>
      <c r="J33" s="117"/>
      <c r="K33" s="119"/>
      <c r="L33" s="117"/>
      <c r="M33" s="118"/>
      <c r="N33" s="118"/>
      <c r="O33" s="118"/>
      <c r="P33" s="119"/>
      <c r="Q33" s="117"/>
      <c r="R33" s="119"/>
      <c r="S33" s="129" t="str">
        <f>IF(B33="","",IF(VLOOKUP(B33,'R06研修事業一覧'!$A$2:$D$70,4,FALSE)="","",VLOOKUP(B33,'R06研修事業一覧'!$A$2:$D$70,4,FALSE)))</f>
        <v/>
      </c>
      <c r="T33" s="130"/>
      <c r="U33" s="130"/>
      <c r="V33" s="130"/>
      <c r="W33" s="130"/>
      <c r="X33" s="130"/>
      <c r="Y33" s="130"/>
      <c r="Z33" s="131"/>
      <c r="AB33" s="58"/>
      <c r="AC33" s="58"/>
    </row>
    <row r="34" spans="1:55" s="13" customFormat="1" ht="25.5" customHeight="1">
      <c r="A34" s="25"/>
      <c r="B34" s="88"/>
      <c r="C34" s="123" t="str">
        <f>IF(B34="","",VLOOKUP(B34,'R06研修事業一覧'!$A$2:$B$70,2,FALSE))</f>
        <v/>
      </c>
      <c r="D34" s="124"/>
      <c r="E34" s="124"/>
      <c r="F34" s="124"/>
      <c r="G34" s="124"/>
      <c r="H34" s="125"/>
      <c r="I34" s="92" t="str">
        <f>IF(B34="","",IF(VLOOKUP(B34,'R06研修事業一覧'!$A$2:$D$70,3,FALSE)="","",VLOOKUP(B34,'R06研修事業一覧'!$A$2:$D$70,3,FALSE)))</f>
        <v/>
      </c>
      <c r="J34" s="117"/>
      <c r="K34" s="119"/>
      <c r="L34" s="117"/>
      <c r="M34" s="118"/>
      <c r="N34" s="118"/>
      <c r="O34" s="118"/>
      <c r="P34" s="119"/>
      <c r="Q34" s="117"/>
      <c r="R34" s="119"/>
      <c r="S34" s="129" t="str">
        <f>IF(B34="","",IF(VLOOKUP(B34,'R06研修事業一覧'!$A$2:$D$70,4,FALSE)="","",VLOOKUP(B34,'R06研修事業一覧'!$A$2:$D$70,4,FALSE)))</f>
        <v/>
      </c>
      <c r="T34" s="130"/>
      <c r="U34" s="130"/>
      <c r="V34" s="130"/>
      <c r="W34" s="130"/>
      <c r="X34" s="130"/>
      <c r="Y34" s="130"/>
      <c r="Z34" s="131"/>
      <c r="AB34" s="58"/>
      <c r="AC34" s="58"/>
    </row>
    <row r="35" spans="1:55" s="13" customFormat="1" ht="25.5" customHeight="1">
      <c r="A35" s="25"/>
      <c r="B35" s="88"/>
      <c r="C35" s="123" t="str">
        <f>IF(B35="","",VLOOKUP(B35,'R06研修事業一覧'!$A$2:$B$70,2,FALSE))</f>
        <v/>
      </c>
      <c r="D35" s="124"/>
      <c r="E35" s="124"/>
      <c r="F35" s="124"/>
      <c r="G35" s="124"/>
      <c r="H35" s="125"/>
      <c r="I35" s="92" t="str">
        <f>IF(B35="","",IF(VLOOKUP(B35,'R06研修事業一覧'!$A$2:$D$70,3,FALSE)="","",VLOOKUP(B35,'R06研修事業一覧'!$A$2:$D$70,3,FALSE)))</f>
        <v/>
      </c>
      <c r="J35" s="117"/>
      <c r="K35" s="119"/>
      <c r="L35" s="117"/>
      <c r="M35" s="118"/>
      <c r="N35" s="118"/>
      <c r="O35" s="118"/>
      <c r="P35" s="119"/>
      <c r="Q35" s="117"/>
      <c r="R35" s="119"/>
      <c r="S35" s="129" t="str">
        <f>IF(B35="","",IF(VLOOKUP(B35,'R06研修事業一覧'!$A$2:$D$70,4,FALSE)="","",VLOOKUP(B35,'R06研修事業一覧'!$A$2:$D$70,4,FALSE)))</f>
        <v/>
      </c>
      <c r="T35" s="130"/>
      <c r="U35" s="130"/>
      <c r="V35" s="130"/>
      <c r="W35" s="130"/>
      <c r="X35" s="130"/>
      <c r="Y35" s="130"/>
      <c r="Z35" s="131"/>
      <c r="AB35" s="58"/>
      <c r="AC35" s="58"/>
    </row>
    <row r="36" spans="1:55" s="13" customFormat="1" ht="25.5" customHeight="1">
      <c r="A36" s="25"/>
      <c r="B36" s="88"/>
      <c r="C36" s="123" t="str">
        <f>IF(B36="","",VLOOKUP(B36,'R06研修事業一覧'!$A$2:$B$70,2,FALSE))</f>
        <v/>
      </c>
      <c r="D36" s="124"/>
      <c r="E36" s="124"/>
      <c r="F36" s="124"/>
      <c r="G36" s="124"/>
      <c r="H36" s="125"/>
      <c r="I36" s="92" t="str">
        <f>IF(B36="","",IF(VLOOKUP(B36,'R06研修事業一覧'!$A$2:$D$70,3,FALSE)="","",VLOOKUP(B36,'R06研修事業一覧'!$A$2:$D$70,3,FALSE)))</f>
        <v/>
      </c>
      <c r="J36" s="117"/>
      <c r="K36" s="119"/>
      <c r="L36" s="117"/>
      <c r="M36" s="118"/>
      <c r="N36" s="118"/>
      <c r="O36" s="118"/>
      <c r="P36" s="119"/>
      <c r="Q36" s="117"/>
      <c r="R36" s="119"/>
      <c r="S36" s="129" t="str">
        <f>IF(B36="","",IF(VLOOKUP(B36,'R06研修事業一覧'!$A$2:$D$70,4,FALSE)="","",VLOOKUP(B36,'R06研修事業一覧'!$A$2:$D$70,4,FALSE)))</f>
        <v/>
      </c>
      <c r="T36" s="130"/>
      <c r="U36" s="130"/>
      <c r="V36" s="130"/>
      <c r="W36" s="130"/>
      <c r="X36" s="130"/>
      <c r="Y36" s="130"/>
      <c r="Z36" s="131"/>
      <c r="AB36" s="58"/>
      <c r="AC36" s="58"/>
    </row>
    <row r="37" spans="1:55" s="13" customFormat="1" ht="25.5" customHeight="1">
      <c r="A37" s="25"/>
      <c r="B37" s="88"/>
      <c r="C37" s="123" t="str">
        <f>IF(B37="","",VLOOKUP(B37,'R06研修事業一覧'!$A$2:$B$70,2,FALSE))</f>
        <v/>
      </c>
      <c r="D37" s="124"/>
      <c r="E37" s="124"/>
      <c r="F37" s="124"/>
      <c r="G37" s="124"/>
      <c r="H37" s="125"/>
      <c r="I37" s="92" t="str">
        <f>IF(B37="","",IF(VLOOKUP(B37,'R06研修事業一覧'!$A$2:$D$70,3,FALSE)="","",VLOOKUP(B37,'R06研修事業一覧'!$A$2:$D$70,3,FALSE)))</f>
        <v/>
      </c>
      <c r="J37" s="117"/>
      <c r="K37" s="119"/>
      <c r="L37" s="117"/>
      <c r="M37" s="118"/>
      <c r="N37" s="118"/>
      <c r="O37" s="118"/>
      <c r="P37" s="118"/>
      <c r="Q37" s="117"/>
      <c r="R37" s="119"/>
      <c r="S37" s="129" t="str">
        <f>IF(B37="","",IF(VLOOKUP(B37,'R06研修事業一覧'!$A$2:$D$70,4,FALSE)="","",VLOOKUP(B37,'R06研修事業一覧'!$A$2:$D$70,4,FALSE)))</f>
        <v/>
      </c>
      <c r="T37" s="130"/>
      <c r="U37" s="130"/>
      <c r="V37" s="130"/>
      <c r="W37" s="130"/>
      <c r="X37" s="130"/>
      <c r="Y37" s="130"/>
      <c r="Z37" s="131"/>
      <c r="AB37" s="58"/>
      <c r="AC37" s="58"/>
    </row>
    <row r="38" spans="1:55" s="13" customFormat="1" ht="25.5" customHeight="1">
      <c r="A38" s="25"/>
      <c r="B38" s="88"/>
      <c r="C38" s="123" t="str">
        <f>IF(B38="","",VLOOKUP(B38,'R06研修事業一覧'!$A$2:$B$70,2,FALSE))</f>
        <v/>
      </c>
      <c r="D38" s="124"/>
      <c r="E38" s="124"/>
      <c r="F38" s="124"/>
      <c r="G38" s="124"/>
      <c r="H38" s="125"/>
      <c r="I38" s="92" t="str">
        <f>IF(B38="","",IF(VLOOKUP(B38,'R06研修事業一覧'!$A$2:$D$70,3,FALSE)="","",VLOOKUP(B38,'R06研修事業一覧'!$A$2:$D$70,3,FALSE)))</f>
        <v/>
      </c>
      <c r="J38" s="117"/>
      <c r="K38" s="119"/>
      <c r="L38" s="117"/>
      <c r="M38" s="118"/>
      <c r="N38" s="118"/>
      <c r="O38" s="118"/>
      <c r="P38" s="118"/>
      <c r="Q38" s="117"/>
      <c r="R38" s="119"/>
      <c r="S38" s="129" t="str">
        <f>IF(B38="","",IF(VLOOKUP(B38,'R06研修事業一覧'!$A$2:$D$70,4,FALSE)="","",VLOOKUP(B38,'R06研修事業一覧'!$A$2:$D$70,4,FALSE)))</f>
        <v/>
      </c>
      <c r="T38" s="130"/>
      <c r="U38" s="130"/>
      <c r="V38" s="130"/>
      <c r="W38" s="130"/>
      <c r="X38" s="130"/>
      <c r="Y38" s="130"/>
      <c r="Z38" s="131"/>
      <c r="AB38" s="58"/>
      <c r="AC38" s="58"/>
    </row>
    <row r="39" spans="1:55" s="13" customFormat="1" ht="25.5" customHeight="1">
      <c r="A39" s="25"/>
      <c r="B39" s="88"/>
      <c r="C39" s="123" t="str">
        <f>IF(B39="","",VLOOKUP(B39,'R06研修事業一覧'!$A$2:$B$70,2,FALSE))</f>
        <v/>
      </c>
      <c r="D39" s="124"/>
      <c r="E39" s="124"/>
      <c r="F39" s="124"/>
      <c r="G39" s="124"/>
      <c r="H39" s="125"/>
      <c r="I39" s="92" t="str">
        <f>IF(B39="","",IF(VLOOKUP(B39,'R06研修事業一覧'!$A$2:$D$70,3,FALSE)="","",VLOOKUP(B39,'R06研修事業一覧'!$A$2:$D$70,3,FALSE)))</f>
        <v/>
      </c>
      <c r="J39" s="117"/>
      <c r="K39" s="119"/>
      <c r="L39" s="117"/>
      <c r="M39" s="118"/>
      <c r="N39" s="118"/>
      <c r="O39" s="118"/>
      <c r="P39" s="118"/>
      <c r="Q39" s="117"/>
      <c r="R39" s="119"/>
      <c r="S39" s="129" t="str">
        <f>IF(B39="","",IF(VLOOKUP(B39,'R06研修事業一覧'!$A$2:$D$70,4,FALSE)="","",VLOOKUP(B39,'R06研修事業一覧'!$A$2:$D$70,4,FALSE)))</f>
        <v/>
      </c>
      <c r="T39" s="130"/>
      <c r="U39" s="130"/>
      <c r="V39" s="130"/>
      <c r="W39" s="130"/>
      <c r="X39" s="130"/>
      <c r="Y39" s="130"/>
      <c r="Z39" s="131"/>
      <c r="AB39" s="58"/>
      <c r="AC39" s="58"/>
    </row>
    <row r="40" spans="1:55" s="13" customFormat="1" ht="8.25" customHeight="1">
      <c r="A40" s="17"/>
      <c r="B40" s="17"/>
      <c r="C40" s="18"/>
      <c r="D40" s="18"/>
      <c r="E40" s="18"/>
      <c r="F40" s="18"/>
      <c r="G40" s="18"/>
      <c r="H40" s="18"/>
      <c r="I40" s="18"/>
      <c r="J40" s="17"/>
      <c r="K40" s="17"/>
      <c r="L40" s="17"/>
      <c r="M40" s="17"/>
      <c r="N40" s="17"/>
      <c r="O40" s="17"/>
      <c r="P40" s="17"/>
      <c r="Q40" s="17"/>
      <c r="R40" s="17"/>
      <c r="S40" s="19"/>
      <c r="T40" s="19"/>
      <c r="U40" s="20"/>
      <c r="V40" s="20"/>
      <c r="W40" s="20"/>
      <c r="X40" s="20"/>
      <c r="Y40" s="20"/>
      <c r="Z40" s="20"/>
      <c r="AB40" s="58"/>
      <c r="AC40" s="58"/>
    </row>
    <row r="41" spans="1:55" s="13" customFormat="1" ht="16.5" customHeight="1">
      <c r="A41" s="161" t="s">
        <v>33</v>
      </c>
      <c r="B41" s="161"/>
      <c r="C41" s="161"/>
      <c r="D41" s="161"/>
      <c r="E41" s="161"/>
      <c r="F41" s="161"/>
      <c r="G41" s="161"/>
      <c r="H41" s="161"/>
      <c r="I41" s="90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B41" s="58"/>
      <c r="AC41" s="58"/>
    </row>
    <row r="42" spans="1:55" s="13" customFormat="1" ht="25.5" customHeight="1">
      <c r="A42" s="21"/>
      <c r="B42" s="162" t="s">
        <v>177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58"/>
      <c r="AC42" s="58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</row>
    <row r="43" spans="1:55" s="13" customFormat="1" ht="25.5" customHeight="1">
      <c r="A43" s="2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58"/>
      <c r="AC43" s="58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</row>
    <row r="44" spans="1:55" s="13" customFormat="1" ht="25.5" customHeight="1">
      <c r="A44" s="21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58"/>
      <c r="AC44" s="58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</row>
    <row r="45" spans="1:55" s="13" customFormat="1" ht="25.5" customHeight="1">
      <c r="A45" s="21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58"/>
      <c r="AC45" s="58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</row>
    <row r="46" spans="1:55" s="13" customFormat="1" ht="54" customHeight="1">
      <c r="A46" s="2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58"/>
      <c r="AC46" s="58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</row>
    <row r="47" spans="1:55" s="13" customFormat="1" ht="18.75" customHeight="1">
      <c r="A47" s="17"/>
      <c r="B47" s="158" t="s">
        <v>26</v>
      </c>
      <c r="C47" s="159"/>
      <c r="D47" s="159"/>
      <c r="E47" s="159"/>
      <c r="F47" s="159"/>
      <c r="G47" s="159"/>
      <c r="H47" s="160"/>
      <c r="I47" s="152" t="s">
        <v>37</v>
      </c>
      <c r="J47" s="153"/>
      <c r="K47" s="153"/>
      <c r="L47" s="153"/>
      <c r="M47" s="153"/>
      <c r="N47" s="153"/>
      <c r="O47" s="153"/>
      <c r="P47" s="153"/>
      <c r="Q47" s="154"/>
      <c r="R47" s="17"/>
      <c r="S47" s="19"/>
      <c r="T47" s="19"/>
      <c r="U47" s="20"/>
      <c r="V47" s="20"/>
      <c r="W47" s="20"/>
      <c r="X47" s="20"/>
      <c r="Y47" s="20"/>
      <c r="Z47" s="20"/>
      <c r="AB47" s="58"/>
      <c r="AC47" s="58"/>
    </row>
    <row r="48" spans="1:55" s="13" customFormat="1" ht="18.75" customHeight="1">
      <c r="A48" s="17"/>
      <c r="B48" s="158" t="s">
        <v>34</v>
      </c>
      <c r="C48" s="159"/>
      <c r="D48" s="159"/>
      <c r="E48" s="159"/>
      <c r="F48" s="159"/>
      <c r="G48" s="159"/>
      <c r="H48" s="160"/>
      <c r="I48" s="155" t="s">
        <v>174</v>
      </c>
      <c r="J48" s="156"/>
      <c r="K48" s="156"/>
      <c r="L48" s="156"/>
      <c r="M48" s="156"/>
      <c r="N48" s="156"/>
      <c r="O48" s="156"/>
      <c r="P48" s="156"/>
      <c r="Q48" s="157"/>
      <c r="R48" s="22"/>
      <c r="S48" s="19"/>
      <c r="T48" s="19"/>
      <c r="U48" s="20"/>
      <c r="V48" s="20"/>
      <c r="W48" s="20"/>
      <c r="X48" s="20"/>
      <c r="Y48" s="20"/>
      <c r="Z48" s="20"/>
      <c r="AB48" s="58"/>
      <c r="AC48" s="58"/>
    </row>
    <row r="49" spans="1:29" s="13" customFormat="1" ht="20.25" customHeight="1">
      <c r="A49" s="17"/>
      <c r="B49" s="17"/>
      <c r="C49" s="18"/>
      <c r="D49" s="18"/>
      <c r="E49" s="18"/>
      <c r="F49" s="23"/>
      <c r="G49" s="23"/>
      <c r="H49" s="23"/>
      <c r="I49" s="23" t="s">
        <v>175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0"/>
      <c r="X49" s="20"/>
      <c r="Y49" s="20"/>
      <c r="Z49" s="20"/>
      <c r="AB49" s="58"/>
      <c r="AC49" s="58"/>
    </row>
    <row r="50" spans="1:29" s="1" customFormat="1" ht="20.149999999999999" customHeight="1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58"/>
      <c r="AC50" s="59"/>
    </row>
  </sheetData>
  <sheetProtection selectLockedCells="1"/>
  <mergeCells count="112">
    <mergeCell ref="S35:Z35"/>
    <mergeCell ref="C24:H24"/>
    <mergeCell ref="J26:K26"/>
    <mergeCell ref="C31:H31"/>
    <mergeCell ref="J34:K34"/>
    <mergeCell ref="J29:K29"/>
    <mergeCell ref="J30:K30"/>
    <mergeCell ref="J35:K35"/>
    <mergeCell ref="J32:K32"/>
    <mergeCell ref="L31:P31"/>
    <mergeCell ref="J33:K33"/>
    <mergeCell ref="L33:P33"/>
    <mergeCell ref="J24:K24"/>
    <mergeCell ref="J25:K25"/>
    <mergeCell ref="J27:K27"/>
    <mergeCell ref="J28:K28"/>
    <mergeCell ref="S34:Z34"/>
    <mergeCell ref="Q35:R35"/>
    <mergeCell ref="S29:Z29"/>
    <mergeCell ref="L30:P30"/>
    <mergeCell ref="Q31:R31"/>
    <mergeCell ref="S38:Z38"/>
    <mergeCell ref="S39:Z39"/>
    <mergeCell ref="Q38:R38"/>
    <mergeCell ref="B47:H47"/>
    <mergeCell ref="B48:H48"/>
    <mergeCell ref="A41:H41"/>
    <mergeCell ref="B42:AA46"/>
    <mergeCell ref="L23:P23"/>
    <mergeCell ref="S32:Z32"/>
    <mergeCell ref="Q33:R33"/>
    <mergeCell ref="S36:Z36"/>
    <mergeCell ref="L37:P37"/>
    <mergeCell ref="S33:Z33"/>
    <mergeCell ref="S31:Z31"/>
    <mergeCell ref="Q36:R36"/>
    <mergeCell ref="L36:P36"/>
    <mergeCell ref="Q29:R29"/>
    <mergeCell ref="L29:P29"/>
    <mergeCell ref="L34:P34"/>
    <mergeCell ref="L35:P35"/>
    <mergeCell ref="Q32:R32"/>
    <mergeCell ref="L32:P32"/>
    <mergeCell ref="L39:P39"/>
    <mergeCell ref="I47:Q47"/>
    <mergeCell ref="I48:Q48"/>
    <mergeCell ref="C37:H37"/>
    <mergeCell ref="J31:K31"/>
    <mergeCell ref="Q37:R37"/>
    <mergeCell ref="C36:H36"/>
    <mergeCell ref="C35:H35"/>
    <mergeCell ref="C28:H28"/>
    <mergeCell ref="C30:H30"/>
    <mergeCell ref="C29:H29"/>
    <mergeCell ref="C32:H32"/>
    <mergeCell ref="Q34:R34"/>
    <mergeCell ref="Q30:R30"/>
    <mergeCell ref="AA1:AE1"/>
    <mergeCell ref="AA4:AB4"/>
    <mergeCell ref="AC4:AE4"/>
    <mergeCell ref="V3:W3"/>
    <mergeCell ref="U4:W4"/>
    <mergeCell ref="C33:H33"/>
    <mergeCell ref="C34:H34"/>
    <mergeCell ref="R4:T4"/>
    <mergeCell ref="N1:Y1"/>
    <mergeCell ref="R3:T3"/>
    <mergeCell ref="R16:S16"/>
    <mergeCell ref="O16:Q16"/>
    <mergeCell ref="X16:Z16"/>
    <mergeCell ref="A6:Z6"/>
    <mergeCell ref="B20:C21"/>
    <mergeCell ref="C23:H23"/>
    <mergeCell ref="U16:V16"/>
    <mergeCell ref="S28:Z28"/>
    <mergeCell ref="A19:AA19"/>
    <mergeCell ref="S27:Z27"/>
    <mergeCell ref="S25:Z25"/>
    <mergeCell ref="C38:H38"/>
    <mergeCell ref="L38:P38"/>
    <mergeCell ref="S37:Z37"/>
    <mergeCell ref="J37:K37"/>
    <mergeCell ref="J36:K36"/>
    <mergeCell ref="C39:H39"/>
    <mergeCell ref="J39:K39"/>
    <mergeCell ref="Q39:R39"/>
    <mergeCell ref="J38:K38"/>
    <mergeCell ref="S30:Z30"/>
    <mergeCell ref="Q12:Z12"/>
    <mergeCell ref="L27:P27"/>
    <mergeCell ref="L28:P28"/>
    <mergeCell ref="L25:P25"/>
    <mergeCell ref="L26:P26"/>
    <mergeCell ref="Q28:R28"/>
    <mergeCell ref="Q26:R26"/>
    <mergeCell ref="L24:P24"/>
    <mergeCell ref="D20:Z20"/>
    <mergeCell ref="D21:Z21"/>
    <mergeCell ref="Q23:R23"/>
    <mergeCell ref="C26:H26"/>
    <mergeCell ref="C27:H27"/>
    <mergeCell ref="C25:H25"/>
    <mergeCell ref="J23:K23"/>
    <mergeCell ref="S23:Z23"/>
    <mergeCell ref="Q25:R25"/>
    <mergeCell ref="Q27:R27"/>
    <mergeCell ref="S24:Z24"/>
    <mergeCell ref="Q24:R24"/>
    <mergeCell ref="S26:Z26"/>
    <mergeCell ref="Q14:Z14"/>
    <mergeCell ref="O12:P12"/>
    <mergeCell ref="O14:P14"/>
  </mergeCells>
  <phoneticPr fontId="2"/>
  <conditionalFormatting sqref="AC4:AE4">
    <cfRule type="cellIs" dxfId="15" priority="18" stopIfTrue="1" operator="greaterThanOrEqual">
      <formula>1</formula>
    </cfRule>
  </conditionalFormatting>
  <conditionalFormatting sqref="B24:B39 J24:R39">
    <cfRule type="cellIs" dxfId="14" priority="8" operator="equal">
      <formula>0</formula>
    </cfRule>
  </conditionalFormatting>
  <conditionalFormatting sqref="I24:I39">
    <cfRule type="cellIs" dxfId="13" priority="7" operator="notEqual">
      <formula>"＊＊＊"</formula>
    </cfRule>
  </conditionalFormatting>
  <conditionalFormatting sqref="Y3 U3:V3">
    <cfRule type="cellIs" dxfId="12" priority="3" stopIfTrue="1" operator="equal">
      <formula>""</formula>
    </cfRule>
  </conditionalFormatting>
  <conditionalFormatting sqref="U8 W8">
    <cfRule type="cellIs" dxfId="11" priority="6" stopIfTrue="1" operator="equal">
      <formula>""</formula>
    </cfRule>
  </conditionalFormatting>
  <conditionalFormatting sqref="U4:W4">
    <cfRule type="cellIs" dxfId="10" priority="4" stopIfTrue="1" operator="equal">
      <formula>""</formula>
    </cfRule>
  </conditionalFormatting>
  <conditionalFormatting sqref="X3">
    <cfRule type="cellIs" dxfId="9" priority="5" stopIfTrue="1" operator="equal">
      <formula>""</formula>
    </cfRule>
  </conditionalFormatting>
  <conditionalFormatting sqref="S8">
    <cfRule type="cellIs" dxfId="8" priority="2" stopIfTrue="1" operator="equal">
      <formula>""</formula>
    </cfRule>
  </conditionalFormatting>
  <conditionalFormatting sqref="Q12 Q14 R16 U16 X16">
    <cfRule type="cellIs" dxfId="7" priority="1" stopIfTrue="1" operator="equal">
      <formula>""</formula>
    </cfRule>
  </conditionalFormatting>
  <dataValidations xWindow="209" yWindow="778" count="9">
    <dataValidation imeMode="halfAlpha" allowBlank="1" showInputMessage="1" showErrorMessage="1" sqref="A47:B49 R47 AC4:AE4 Q40:R40 A40:B40 W8 U8 W4 U3:V4 Y3 S8" xr:uid="{00000000-0002-0000-0000-000000000000}"/>
    <dataValidation imeMode="off" allowBlank="1" showInputMessage="1" showErrorMessage="1" sqref="X16 R16 U16" xr:uid="{4307A1B3-6F8E-4102-BA49-D80D8380895F}"/>
    <dataValidation imeMode="hiragana" allowBlank="1" showInputMessage="1" showErrorMessage="1" sqref="L40:P40 A41 AD42 B42 S24:Z39 I24:K39 Q14" xr:uid="{00000000-0002-0000-0000-000002000000}"/>
    <dataValidation imeMode="halfAlpha" allowBlank="1" showInputMessage="1" showErrorMessage="1" prompt="総ページ数を入力する。１枚目に入力すると，２枚目にも自動表示される。" sqref="X3" xr:uid="{FB4568BE-2818-4C1E-9BAA-F4A7D5E7F312}"/>
    <dataValidation allowBlank="1" showInputMessage="1" sqref="A23:A39" xr:uid="{00000000-0002-0000-0000-000006000000}"/>
    <dataValidation type="custom" imeMode="hiragana" allowBlank="1" showInputMessage="1" showErrorMessage="1" error="姓と名の間を「全角１文字」空けて入力してください。" prompt="姓と名の間を全角１文字空けて入力する。" sqref="L24:P39" xr:uid="{00000000-0002-0000-0000-000008000000}">
      <formula1>FIND("　",L24)&gt;1</formula1>
    </dataValidation>
    <dataValidation imeMode="halfAlpha" operator="equal" allowBlank="1" showInputMessage="1" showErrorMessage="1" error="職員番号は７桁で入力してください。" sqref="Q24:R39" xr:uid="{00000000-0002-0000-0000-000009000000}"/>
    <dataValidation imeMode="hiragana" allowBlank="1" showInputMessage="1" showErrorMessage="1" prompt="園名は，正式名称（例：○○立○○園）を記入してください。" sqref="Q12" xr:uid="{C3C5260A-61D2-4804-ADE5-2A339B1C189B}"/>
    <dataValidation allowBlank="1" showInputMessage="1" showErrorMessage="1" prompt="半角英数で入力" sqref="B24:B39" xr:uid="{1F2175B1-9880-4B6B-AA1B-CEFB69A0A485}"/>
  </dataValidations>
  <pageMargins left="0.59055118110236227" right="0.35433070866141736" top="0.43307086614173229" bottom="0.51181102362204722" header="0.27559055118110237" footer="0.35433070866141736"/>
  <pageSetup paperSize="9" scale="79" orientation="portrait" errors="NA" r:id="rId1"/>
  <headerFooter alignWithMargins="0">
    <oddFooter>&amp;C&amp;"ＭＳ 明朝,標準"&amp;12- 93 -</oddFooter>
  </headerFooter>
  <rowBreaks count="1" manualBreakCount="1">
    <brk id="49" max="16383" man="1"/>
  </rowBreaks>
  <ignoredErrors>
    <ignoredError sqref="S24 S25:Z3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63"/>
  <sheetViews>
    <sheetView view="pageBreakPreview" topLeftCell="N1" zoomScaleNormal="100" zoomScaleSheetLayoutView="100" workbookViewId="0">
      <selection activeCell="Y26" sqref="Y26:AC26"/>
    </sheetView>
  </sheetViews>
  <sheetFormatPr defaultColWidth="4.26953125" defaultRowHeight="15.75" customHeight="1"/>
  <cols>
    <col min="1" max="1" width="5.7265625" style="46" hidden="1" customWidth="1"/>
    <col min="2" max="2" width="6.08984375" style="46" hidden="1" customWidth="1"/>
    <col min="3" max="3" width="6.08984375" style="47" hidden="1" customWidth="1"/>
    <col min="4" max="4" width="6.08984375" style="48" hidden="1" customWidth="1"/>
    <col min="5" max="7" width="6.08984375" style="46" hidden="1" customWidth="1"/>
    <col min="8" max="10" width="6.08984375" style="48" hidden="1" customWidth="1"/>
    <col min="11" max="11" width="5.453125" style="48" hidden="1" customWidth="1"/>
    <col min="12" max="12" width="5.08984375" style="45" hidden="1" customWidth="1"/>
    <col min="13" max="13" width="4.7265625" style="48" hidden="1" customWidth="1"/>
    <col min="14" max="15" width="5" style="46" customWidth="1"/>
    <col min="16" max="20" width="4.08984375" style="46" customWidth="1"/>
    <col min="21" max="21" width="5.08984375" style="46" customWidth="1"/>
    <col min="22" max="22" width="7.453125" style="51" customWidth="1"/>
    <col min="23" max="24" width="4.6328125" style="46" customWidth="1"/>
    <col min="25" max="26" width="4.26953125" style="46" customWidth="1"/>
    <col min="27" max="27" width="4.453125" style="46" customWidth="1"/>
    <col min="28" max="29" width="4.08984375" style="46" customWidth="1"/>
    <col min="30" max="31" width="5.7265625" style="46" customWidth="1"/>
    <col min="32" max="39" width="3.90625" style="46" customWidth="1"/>
    <col min="40" max="40" width="4.26953125" style="46" customWidth="1"/>
    <col min="41" max="41" width="4.26953125" style="46" hidden="1" customWidth="1"/>
    <col min="42" max="47" width="4.26953125" style="46" customWidth="1"/>
    <col min="48" max="16384" width="4.26953125" style="46"/>
  </cols>
  <sheetData>
    <row r="1" spans="1:44" s="1" customFormat="1" ht="15.75" customHeight="1">
      <c r="C1" s="2"/>
      <c r="D1" s="3"/>
      <c r="H1" s="3"/>
      <c r="I1" s="3"/>
      <c r="J1" s="3"/>
      <c r="K1" s="3"/>
      <c r="L1" s="45"/>
      <c r="M1" s="3"/>
      <c r="N1" s="100" t="s">
        <v>168</v>
      </c>
      <c r="O1" s="100"/>
      <c r="P1" s="100"/>
      <c r="Q1" s="100"/>
      <c r="R1" s="100"/>
      <c r="S1" s="100"/>
      <c r="T1" s="100"/>
      <c r="U1" s="100"/>
      <c r="V1" s="101"/>
      <c r="W1" s="100"/>
      <c r="X1" s="100"/>
      <c r="Y1" s="100"/>
      <c r="Z1" s="100"/>
      <c r="AA1" s="144" t="s">
        <v>169</v>
      </c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00"/>
      <c r="AN1" s="135"/>
      <c r="AO1" s="135"/>
      <c r="AP1" s="135"/>
      <c r="AQ1" s="135"/>
      <c r="AR1" s="135"/>
    </row>
    <row r="2" spans="1:44" ht="15.75" customHeight="1">
      <c r="N2"/>
      <c r="O2"/>
      <c r="P2"/>
      <c r="Q2"/>
      <c r="R2"/>
      <c r="S2"/>
      <c r="T2"/>
      <c r="U2"/>
      <c r="V2" s="10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 s="70"/>
      <c r="AO2" s="70"/>
      <c r="AP2" s="70"/>
      <c r="AQ2" s="70"/>
      <c r="AR2" s="70"/>
    </row>
    <row r="3" spans="1:44" ht="15.75" customHeight="1">
      <c r="N3"/>
      <c r="O3"/>
      <c r="P3"/>
      <c r="Q3"/>
      <c r="R3"/>
      <c r="S3"/>
      <c r="T3"/>
      <c r="U3"/>
      <c r="V3" s="102"/>
      <c r="W3"/>
      <c r="X3"/>
      <c r="Y3"/>
      <c r="Z3"/>
      <c r="AA3"/>
      <c r="AB3"/>
      <c r="AC3"/>
      <c r="AD3"/>
      <c r="AE3" s="145" t="s">
        <v>2</v>
      </c>
      <c r="AF3" s="146"/>
      <c r="AG3" s="147"/>
      <c r="AH3" s="103">
        <v>1</v>
      </c>
      <c r="AI3" s="139" t="s">
        <v>4</v>
      </c>
      <c r="AJ3" s="139"/>
      <c r="AK3" s="104">
        <v>1</v>
      </c>
      <c r="AL3" s="105" t="s">
        <v>3</v>
      </c>
      <c r="AM3"/>
      <c r="AN3" s="70"/>
      <c r="AO3" s="70"/>
      <c r="AP3" s="70"/>
      <c r="AQ3" s="70"/>
      <c r="AR3" s="70"/>
    </row>
    <row r="4" spans="1:44" ht="15.75" hidden="1" customHeight="1">
      <c r="N4"/>
      <c r="O4"/>
      <c r="P4"/>
      <c r="Q4"/>
      <c r="R4"/>
      <c r="S4"/>
      <c r="T4"/>
      <c r="U4"/>
      <c r="V4" s="102"/>
      <c r="W4"/>
      <c r="X4"/>
      <c r="Y4"/>
      <c r="Z4"/>
      <c r="AA4"/>
      <c r="AB4"/>
      <c r="AC4"/>
      <c r="AD4"/>
      <c r="AE4" s="141" t="s">
        <v>8</v>
      </c>
      <c r="AF4" s="142"/>
      <c r="AG4" s="143"/>
      <c r="AH4" s="140"/>
      <c r="AI4" s="140"/>
      <c r="AJ4" s="140"/>
      <c r="AK4"/>
      <c r="AL4"/>
      <c r="AM4"/>
      <c r="AN4" s="136"/>
      <c r="AO4" s="137"/>
      <c r="AP4" s="138"/>
      <c r="AQ4" s="138"/>
      <c r="AR4" s="138"/>
    </row>
    <row r="5" spans="1:44" ht="8.25" customHeight="1">
      <c r="N5" s="106"/>
      <c r="O5" s="106"/>
      <c r="P5" s="106"/>
      <c r="Q5" s="106"/>
      <c r="R5" s="106"/>
      <c r="S5" s="106"/>
      <c r="T5" s="106"/>
      <c r="U5" s="106"/>
      <c r="V5" s="102"/>
      <c r="W5" s="106"/>
      <c r="X5" s="106"/>
      <c r="Y5" s="106"/>
      <c r="Z5" s="106"/>
      <c r="AA5" s="106"/>
      <c r="AB5" s="106"/>
      <c r="AC5"/>
      <c r="AD5"/>
      <c r="AE5"/>
      <c r="AF5"/>
      <c r="AG5"/>
      <c r="AH5"/>
      <c r="AI5"/>
      <c r="AJ5"/>
      <c r="AK5"/>
      <c r="AL5"/>
      <c r="AM5"/>
    </row>
    <row r="6" spans="1:44" ht="15.75" customHeight="1">
      <c r="N6" s="163" t="s">
        <v>170</v>
      </c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</row>
    <row r="7" spans="1:44" ht="8.25" customHeight="1">
      <c r="N7" s="106"/>
      <c r="O7" s="106"/>
      <c r="P7" s="106"/>
      <c r="Q7" s="106"/>
      <c r="R7" s="106"/>
      <c r="S7" s="106"/>
      <c r="T7" s="106"/>
      <c r="U7" s="106"/>
      <c r="V7" s="102"/>
      <c r="W7" s="106"/>
      <c r="X7" s="106"/>
      <c r="Y7" s="106"/>
      <c r="Z7" s="106"/>
      <c r="AA7" s="106"/>
      <c r="AB7" s="106"/>
      <c r="AC7"/>
      <c r="AD7"/>
      <c r="AE7"/>
      <c r="AF7"/>
      <c r="AG7"/>
      <c r="AH7"/>
      <c r="AI7"/>
      <c r="AJ7"/>
      <c r="AK7"/>
      <c r="AL7"/>
      <c r="AM7"/>
    </row>
    <row r="8" spans="1:44" ht="15.75" customHeight="1">
      <c r="N8" s="107"/>
      <c r="O8" s="107"/>
      <c r="P8" s="107"/>
      <c r="Q8" s="107"/>
      <c r="R8" s="107"/>
      <c r="S8" s="107"/>
      <c r="T8" s="108"/>
      <c r="U8" s="108"/>
      <c r="V8" s="109"/>
      <c r="W8" s="108"/>
      <c r="X8" s="107"/>
      <c r="Y8" s="107"/>
      <c r="Z8" s="107"/>
      <c r="AA8" s="107"/>
      <c r="AB8" s="107"/>
      <c r="AC8" s="107"/>
      <c r="AD8" s="108"/>
      <c r="AE8" s="108" t="s">
        <v>44</v>
      </c>
      <c r="AF8" s="110"/>
      <c r="AG8" s="111" t="s">
        <v>14</v>
      </c>
      <c r="AH8" s="110"/>
      <c r="AI8" s="111" t="s">
        <v>15</v>
      </c>
      <c r="AJ8" s="110"/>
      <c r="AK8" s="111" t="s">
        <v>16</v>
      </c>
      <c r="AL8" s="108"/>
      <c r="AM8" s="108"/>
      <c r="AN8" s="52"/>
      <c r="AO8" s="52" t="s">
        <v>38</v>
      </c>
    </row>
    <row r="9" spans="1:44" ht="10.5" customHeight="1">
      <c r="N9" s="107"/>
      <c r="O9" s="107"/>
      <c r="P9" s="107"/>
      <c r="Q9" s="107"/>
      <c r="R9" s="107"/>
      <c r="S9" s="107"/>
      <c r="T9" s="108"/>
      <c r="U9" s="108"/>
      <c r="V9" s="109"/>
      <c r="W9" s="108"/>
      <c r="X9" s="107"/>
      <c r="Y9" s="107"/>
      <c r="Z9" s="107"/>
      <c r="AA9" s="107"/>
      <c r="AB9" s="107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7"/>
      <c r="AN9" s="52"/>
      <c r="AO9" s="52" t="s">
        <v>39</v>
      </c>
    </row>
    <row r="10" spans="1:44" ht="15.75" customHeight="1">
      <c r="N10" s="107"/>
      <c r="O10" s="107" t="s">
        <v>12</v>
      </c>
      <c r="P10" s="107"/>
      <c r="Q10" s="107"/>
      <c r="R10" s="107"/>
      <c r="S10" s="107"/>
      <c r="T10" s="107"/>
      <c r="U10" s="107"/>
      <c r="V10" s="109"/>
      <c r="W10" s="107"/>
      <c r="X10" s="107"/>
      <c r="Y10" s="107"/>
      <c r="Z10" s="107"/>
      <c r="AA10" s="107"/>
      <c r="AB10" s="107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52"/>
      <c r="AO10" s="52" t="s">
        <v>40</v>
      </c>
    </row>
    <row r="11" spans="1:44" ht="9" customHeight="1">
      <c r="N11" s="107"/>
      <c r="O11" s="107"/>
      <c r="P11" s="107"/>
      <c r="Q11" s="107"/>
      <c r="R11" s="107"/>
      <c r="S11" s="107"/>
      <c r="T11" s="107"/>
      <c r="U11" s="107"/>
      <c r="V11" s="109"/>
      <c r="W11" s="107"/>
      <c r="X11" s="107"/>
      <c r="Y11" s="107"/>
      <c r="Z11" s="107"/>
      <c r="AA11" s="107"/>
      <c r="AB11" s="107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52"/>
      <c r="AO11" s="52" t="s">
        <v>19</v>
      </c>
    </row>
    <row r="12" spans="1:44" s="78" customFormat="1" ht="20.25" customHeight="1">
      <c r="A12" s="72"/>
      <c r="B12" s="72"/>
      <c r="C12" s="73"/>
      <c r="D12" s="74"/>
      <c r="E12" s="72"/>
      <c r="F12" s="72"/>
      <c r="G12" s="72"/>
      <c r="H12" s="74"/>
      <c r="I12" s="74"/>
      <c r="J12" s="74"/>
      <c r="K12" s="74"/>
      <c r="L12" s="74"/>
      <c r="M12" s="74"/>
      <c r="N12" s="107"/>
      <c r="O12" s="107"/>
      <c r="P12" s="107"/>
      <c r="Q12" s="107"/>
      <c r="R12" s="107"/>
      <c r="S12" s="108"/>
      <c r="T12" s="108"/>
      <c r="U12" s="109"/>
      <c r="V12" s="108"/>
      <c r="W12" s="107"/>
      <c r="X12" s="107"/>
      <c r="Y12" s="107"/>
      <c r="Z12"/>
      <c r="AA12"/>
      <c r="AB12" s="132" t="s">
        <v>171</v>
      </c>
      <c r="AC12" s="132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76"/>
      <c r="AO12" s="76"/>
      <c r="AP12" s="77"/>
    </row>
    <row r="13" spans="1:44" s="78" customFormat="1" ht="9" customHeight="1">
      <c r="A13" s="72"/>
      <c r="B13" s="72"/>
      <c r="C13" s="73"/>
      <c r="D13" s="74"/>
      <c r="E13" s="72"/>
      <c r="F13" s="72"/>
      <c r="G13" s="72"/>
      <c r="H13" s="74"/>
      <c r="I13" s="74"/>
      <c r="J13" s="74"/>
      <c r="K13" s="74"/>
      <c r="L13" s="74"/>
      <c r="M13" s="74"/>
      <c r="N13" s="107"/>
      <c r="O13" s="107"/>
      <c r="P13" s="107"/>
      <c r="Q13" s="107"/>
      <c r="R13" s="107"/>
      <c r="S13" s="107"/>
      <c r="T13" s="107"/>
      <c r="U13" s="109"/>
      <c r="V13" s="107"/>
      <c r="W13" s="107"/>
      <c r="X13" s="107"/>
      <c r="Y13" s="107"/>
      <c r="Z13"/>
      <c r="AA13"/>
      <c r="AB13" s="112"/>
      <c r="AC13" s="113"/>
      <c r="AD13" s="113"/>
      <c r="AE13" s="113"/>
      <c r="AF13" s="113"/>
      <c r="AG13" s="113"/>
      <c r="AH13" s="113"/>
      <c r="AI13" s="113"/>
      <c r="AJ13" s="113"/>
      <c r="AK13" s="113"/>
      <c r="AL13" s="114"/>
      <c r="AM13" s="114"/>
      <c r="AN13" s="76"/>
      <c r="AO13" s="76"/>
      <c r="AP13" s="77"/>
    </row>
    <row r="14" spans="1:44" s="78" customFormat="1" ht="21" customHeight="1">
      <c r="A14" s="72"/>
      <c r="B14" s="72"/>
      <c r="C14" s="73"/>
      <c r="D14" s="74"/>
      <c r="E14" s="72"/>
      <c r="F14" s="72"/>
      <c r="G14" s="72"/>
      <c r="H14" s="74"/>
      <c r="I14" s="74"/>
      <c r="J14" s="74"/>
      <c r="K14" s="74"/>
      <c r="L14" s="74"/>
      <c r="M14" s="74"/>
      <c r="N14" s="107"/>
      <c r="O14" s="107"/>
      <c r="P14" s="107"/>
      <c r="Q14" s="107"/>
      <c r="R14" s="107"/>
      <c r="S14" s="108"/>
      <c r="T14" s="108"/>
      <c r="U14" s="109"/>
      <c r="V14" s="108"/>
      <c r="W14" s="107"/>
      <c r="X14" s="107"/>
      <c r="Y14" s="107"/>
      <c r="Z14"/>
      <c r="AA14"/>
      <c r="AB14" s="132" t="s">
        <v>172</v>
      </c>
      <c r="AC14" s="132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76"/>
      <c r="AO14" s="76"/>
      <c r="AP14" s="77"/>
    </row>
    <row r="15" spans="1:44" s="78" customFormat="1" ht="11.25" customHeight="1">
      <c r="A15" s="72"/>
      <c r="B15" s="72"/>
      <c r="C15" s="73"/>
      <c r="D15" s="74"/>
      <c r="E15" s="72"/>
      <c r="F15" s="72"/>
      <c r="G15" s="72"/>
      <c r="H15" s="74"/>
      <c r="I15" s="74"/>
      <c r="J15" s="74"/>
      <c r="K15" s="74"/>
      <c r="L15" s="74"/>
      <c r="M15" s="74"/>
      <c r="N15" s="107"/>
      <c r="O15" s="107"/>
      <c r="P15" s="107"/>
      <c r="Q15" s="107"/>
      <c r="R15" s="107"/>
      <c r="S15" s="107"/>
      <c r="T15" s="107"/>
      <c r="U15" s="109"/>
      <c r="V15" s="107"/>
      <c r="W15" s="107"/>
      <c r="X15" s="107"/>
      <c r="Y15" s="107"/>
      <c r="Z15"/>
      <c r="AA15"/>
      <c r="AB15" s="112"/>
      <c r="AC15" s="112"/>
      <c r="AD15" s="113"/>
      <c r="AE15" s="113"/>
      <c r="AF15" s="113"/>
      <c r="AG15" s="113"/>
      <c r="AH15" s="113"/>
      <c r="AI15" s="113"/>
      <c r="AJ15" s="113"/>
      <c r="AK15" s="113"/>
      <c r="AL15" s="114"/>
      <c r="AM15" s="114"/>
      <c r="AN15" s="76"/>
      <c r="AO15" s="76"/>
      <c r="AP15" s="77"/>
    </row>
    <row r="16" spans="1:44" s="78" customFormat="1" ht="18.75" customHeight="1">
      <c r="A16" s="72"/>
      <c r="B16" s="72"/>
      <c r="C16" s="73"/>
      <c r="D16" s="74"/>
      <c r="E16" s="72"/>
      <c r="F16" s="72"/>
      <c r="G16" s="72"/>
      <c r="H16" s="74"/>
      <c r="I16" s="74"/>
      <c r="J16" s="74"/>
      <c r="K16" s="74"/>
      <c r="L16" s="74"/>
      <c r="M16" s="74"/>
      <c r="N16" s="107"/>
      <c r="O16" s="107"/>
      <c r="P16" s="107"/>
      <c r="Q16" s="107"/>
      <c r="R16" s="107"/>
      <c r="S16" s="108"/>
      <c r="T16" s="108"/>
      <c r="U16" s="109"/>
      <c r="V16" s="108"/>
      <c r="W16" s="107"/>
      <c r="X16" s="107"/>
      <c r="Y16" s="107"/>
      <c r="Z16"/>
      <c r="AA16"/>
      <c r="AB16" s="149" t="s">
        <v>173</v>
      </c>
      <c r="AC16" s="139"/>
      <c r="AD16" s="150"/>
      <c r="AE16" s="148"/>
      <c r="AF16" s="133"/>
      <c r="AG16" s="115" t="s">
        <v>0</v>
      </c>
      <c r="AH16" s="133"/>
      <c r="AI16" s="133"/>
      <c r="AJ16" s="115" t="s">
        <v>0</v>
      </c>
      <c r="AK16" s="133"/>
      <c r="AL16" s="133"/>
      <c r="AM16" s="151"/>
      <c r="AN16" s="76"/>
      <c r="AO16" s="76"/>
    </row>
    <row r="17" spans="1:42" s="78" customFormat="1" ht="20.25" customHeight="1">
      <c r="A17" s="72"/>
      <c r="B17" s="72"/>
      <c r="C17" s="73"/>
      <c r="D17" s="74"/>
      <c r="E17" s="72"/>
      <c r="F17" s="72"/>
      <c r="G17" s="72"/>
      <c r="H17" s="74"/>
      <c r="I17" s="74"/>
      <c r="J17" s="74"/>
      <c r="K17" s="74"/>
      <c r="L17" s="74"/>
      <c r="M17" s="74"/>
      <c r="N17" s="68" t="s">
        <v>11</v>
      </c>
      <c r="O17" s="68"/>
      <c r="P17" s="68"/>
      <c r="Q17" s="68"/>
      <c r="R17" s="68"/>
      <c r="S17" s="68"/>
      <c r="T17" s="68"/>
      <c r="U17" s="69"/>
      <c r="V17" s="68"/>
      <c r="W17" s="68"/>
      <c r="X17" s="68"/>
      <c r="Y17" s="68"/>
      <c r="Z17" s="68"/>
      <c r="AA17" s="68"/>
      <c r="AB17" s="4"/>
      <c r="AC17" s="4"/>
      <c r="AD17" s="4"/>
      <c r="AE17" s="4"/>
      <c r="AF17" s="4"/>
      <c r="AG17" s="4"/>
      <c r="AH17" s="4"/>
      <c r="AI17" s="4"/>
      <c r="AJ17" s="75"/>
      <c r="AK17" s="75"/>
      <c r="AL17" s="75"/>
      <c r="AM17" s="75"/>
      <c r="AN17" s="76"/>
      <c r="AO17" s="76"/>
      <c r="AP17" s="76"/>
    </row>
    <row r="18" spans="1:42" s="78" customFormat="1" ht="20.25" customHeight="1">
      <c r="A18" s="72"/>
      <c r="B18" s="72"/>
      <c r="C18" s="73"/>
      <c r="D18" s="74"/>
      <c r="E18" s="72"/>
      <c r="F18" s="72"/>
      <c r="G18" s="72"/>
      <c r="H18" s="74"/>
      <c r="I18" s="74"/>
      <c r="J18" s="74"/>
      <c r="K18" s="74"/>
      <c r="L18" s="74"/>
      <c r="M18" s="74"/>
      <c r="N18" s="5" t="s">
        <v>51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5"/>
      <c r="AK18" s="75"/>
      <c r="AL18" s="75"/>
      <c r="AM18" s="75"/>
      <c r="AN18" s="76"/>
      <c r="AO18" s="76"/>
      <c r="AP18" s="76"/>
    </row>
    <row r="19" spans="1:42" s="78" customFormat="1" ht="22.5" customHeight="1">
      <c r="A19" s="72"/>
      <c r="B19" s="72"/>
      <c r="C19" s="73"/>
      <c r="D19" s="74"/>
      <c r="E19" s="72"/>
      <c r="F19" s="72"/>
      <c r="G19" s="72"/>
      <c r="H19" s="74"/>
      <c r="I19" s="74"/>
      <c r="J19" s="74"/>
      <c r="K19" s="74"/>
      <c r="L19" s="74"/>
      <c r="M19" s="74"/>
      <c r="N19" s="134" t="s">
        <v>7</v>
      </c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76"/>
      <c r="AP19" s="76"/>
    </row>
    <row r="20" spans="1:42" s="49" customFormat="1" ht="7.5" customHeight="1">
      <c r="C20" s="53"/>
      <c r="D20" s="54"/>
      <c r="G20" s="165"/>
      <c r="H20" s="165"/>
      <c r="L20" s="32"/>
      <c r="O20" s="164"/>
      <c r="P20" s="164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O20" s="46"/>
    </row>
    <row r="21" spans="1:42" s="49" customFormat="1" ht="6.75" customHeight="1">
      <c r="C21" s="53"/>
      <c r="D21" s="54"/>
      <c r="G21" s="165"/>
      <c r="H21" s="165"/>
      <c r="L21" s="32"/>
      <c r="O21" s="164"/>
      <c r="P21" s="164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O21" s="46"/>
    </row>
    <row r="22" spans="1:42" s="49" customFormat="1" ht="6" customHeight="1">
      <c r="A22" s="55"/>
      <c r="B22" s="56"/>
      <c r="C22" s="56"/>
      <c r="D22" s="56"/>
      <c r="E22" s="71"/>
      <c r="F22" s="47"/>
      <c r="G22" s="6"/>
      <c r="H22" s="6"/>
      <c r="I22" s="7"/>
      <c r="J22" s="7"/>
      <c r="K22" s="7"/>
      <c r="L22" s="32"/>
      <c r="M22" s="4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O22" s="49" t="s">
        <v>24</v>
      </c>
    </row>
    <row r="23" spans="1:42" s="55" customFormat="1" ht="34.5" customHeight="1">
      <c r="A23" s="8" t="s">
        <v>1</v>
      </c>
      <c r="B23" s="8" t="s">
        <v>20</v>
      </c>
      <c r="C23" s="8" t="s">
        <v>6</v>
      </c>
      <c r="D23" s="8" t="s">
        <v>21</v>
      </c>
      <c r="E23" s="9" t="s">
        <v>22</v>
      </c>
      <c r="F23" s="8" t="s">
        <v>30</v>
      </c>
      <c r="G23" s="9" t="s">
        <v>31</v>
      </c>
      <c r="H23" s="9" t="s">
        <v>23</v>
      </c>
      <c r="I23" s="10" t="s">
        <v>27</v>
      </c>
      <c r="J23" s="10" t="s">
        <v>35</v>
      </c>
      <c r="K23" s="10" t="s">
        <v>36</v>
      </c>
      <c r="L23" s="33" t="s">
        <v>42</v>
      </c>
      <c r="M23" s="8" t="s">
        <v>29</v>
      </c>
      <c r="N23" s="24"/>
      <c r="O23" s="11" t="s">
        <v>13</v>
      </c>
      <c r="P23" s="126" t="s">
        <v>18</v>
      </c>
      <c r="Q23" s="127"/>
      <c r="R23" s="127"/>
      <c r="S23" s="127"/>
      <c r="T23" s="127"/>
      <c r="U23" s="122"/>
      <c r="V23" s="12" t="s">
        <v>32</v>
      </c>
      <c r="W23" s="126" t="s">
        <v>9</v>
      </c>
      <c r="X23" s="122"/>
      <c r="Y23" s="126" t="s">
        <v>5</v>
      </c>
      <c r="Z23" s="127"/>
      <c r="AA23" s="127"/>
      <c r="AB23" s="127"/>
      <c r="AC23" s="122"/>
      <c r="AD23" s="121" t="s">
        <v>41</v>
      </c>
      <c r="AE23" s="122"/>
      <c r="AF23" s="126" t="s">
        <v>10</v>
      </c>
      <c r="AG23" s="127"/>
      <c r="AH23" s="127"/>
      <c r="AI23" s="127"/>
      <c r="AJ23" s="127"/>
      <c r="AK23" s="127"/>
      <c r="AL23" s="127"/>
      <c r="AM23" s="128"/>
      <c r="AO23" s="49" t="s">
        <v>25</v>
      </c>
      <c r="AP23" s="46"/>
    </row>
    <row r="24" spans="1:42" s="13" customFormat="1" ht="25.5" customHeight="1">
      <c r="A24" s="13">
        <v>101</v>
      </c>
      <c r="B24" s="13" t="e">
        <f>IF(O24="","",#REF!)</f>
        <v>#REF!</v>
      </c>
      <c r="C24" s="14" t="e">
        <f>IF(O24="","",#REF!)</f>
        <v>#REF!</v>
      </c>
      <c r="D24" s="15" t="e">
        <f>IF(O24="","",#REF!&amp;"-"&amp;#REF!&amp;A24)</f>
        <v>#REF!</v>
      </c>
      <c r="E24" s="13">
        <f>IF(O24="",0,O24)</f>
        <v>58</v>
      </c>
      <c r="F24" s="13" t="str">
        <f>IF(VLOOKUP($O24,'R06研修事業一覧'!$1:$1048576,4,0)="","",VLOOKUP($O24,'R06研修事業一覧'!$1:$1048576,4,0))</f>
        <v>I列にコースを入力</v>
      </c>
      <c r="G24" s="16" t="e">
        <f>IF(O24="",0,MATCH(V24,'R06研修事業一覧'!$F:$F,0)-1)</f>
        <v>#N/A</v>
      </c>
      <c r="H24" s="16">
        <f>IF(O24="","",VLOOKUP(E24,'R06研修事業一覧'!$1:$1048576,5,0))</f>
        <v>0</v>
      </c>
      <c r="I24" s="16" t="e">
        <f>IF(V24="","",E24*100+G24)</f>
        <v>#N/A</v>
      </c>
      <c r="J24" s="16" t="e">
        <f>IF(I24="","",(VLOOKUP(I24,'R06研修事業一覧'!B:Q,8,0)))&amp;""</f>
        <v>#N/A</v>
      </c>
      <c r="K24" s="16" t="e">
        <f>IF(VLOOKUP(I24,'R06研修事業一覧'!B:Q,5,0)=0,VLOOKUP(I24,'R06研修事業一覧'!B:Q,6,0),"")&amp;""</f>
        <v>#N/A</v>
      </c>
      <c r="L24" s="34" t="e">
        <f>IF(VLOOKUP(I24,'R06研修事業一覧'!$B:$Q,14,0)="","",VLOOKUP(I24,'R06研修事業一覧'!$B:$Q,14,0))</f>
        <v>#N/A</v>
      </c>
      <c r="M24" s="14" t="e">
        <f>IF(O24="","",#REF!&amp;"-"&amp;#REF!&amp;"-"&amp;#REF!)</f>
        <v>#REF!</v>
      </c>
      <c r="N24" s="25"/>
      <c r="O24" s="85">
        <v>58</v>
      </c>
      <c r="P24" s="123" t="str">
        <f>IF(O24="","",VLOOKUP(O24,'R06研修事業一覧'!$A$2:$B$70,2,FALSE))</f>
        <v>特別支援教育講座</v>
      </c>
      <c r="Q24" s="124"/>
      <c r="R24" s="124"/>
      <c r="S24" s="124"/>
      <c r="T24" s="124"/>
      <c r="U24" s="125"/>
      <c r="V24" s="81" t="s">
        <v>182</v>
      </c>
      <c r="W24" s="117" t="s">
        <v>48</v>
      </c>
      <c r="X24" s="119"/>
      <c r="Y24" s="117" t="s">
        <v>47</v>
      </c>
      <c r="Z24" s="118"/>
      <c r="AA24" s="118"/>
      <c r="AB24" s="118"/>
      <c r="AC24" s="119"/>
      <c r="AD24" s="117">
        <v>1453254</v>
      </c>
      <c r="AE24" s="119"/>
      <c r="AF24" s="129" t="str">
        <f>IF(O24="","",IF(VLOOKUP(O24,'R06研修事業一覧'!$A$2:$D$70,4,FALSE)="","",VLOOKUP(O24,'R06研修事業一覧'!$A$2:$D$70,4,FALSE)))</f>
        <v>I列にコースを入力</v>
      </c>
      <c r="AG24" s="130"/>
      <c r="AH24" s="130"/>
      <c r="AI24" s="130"/>
      <c r="AJ24" s="130"/>
      <c r="AK24" s="130"/>
      <c r="AL24" s="130"/>
      <c r="AM24" s="131"/>
      <c r="AO24" s="49"/>
      <c r="AP24" s="58"/>
    </row>
    <row r="25" spans="1:42" s="13" customFormat="1" ht="25.5" customHeight="1">
      <c r="A25" s="13">
        <v>102</v>
      </c>
      <c r="B25" s="13" t="e">
        <f>IF(O25="","",#REF!)</f>
        <v>#REF!</v>
      </c>
      <c r="C25" s="14" t="e">
        <f>IF(O25="","",#REF!)</f>
        <v>#REF!</v>
      </c>
      <c r="D25" s="15" t="e">
        <f>IF(O25="","",#REF!&amp;"-"&amp;#REF!&amp;A25)</f>
        <v>#REF!</v>
      </c>
      <c r="E25" s="13" t="str">
        <f t="shared" ref="E25:E40" si="0">IF(O25="",0,O25)</f>
        <v>e56</v>
      </c>
      <c r="F25" s="13" t="str">
        <f>IF(VLOOKUP($O25,'R06研修事業一覧'!$1:$1048576,4,0)="","",VLOOKUP($O25,'R06研修事業一覧'!$1:$1048576,4,0))</f>
        <v/>
      </c>
      <c r="G25" s="16" t="e">
        <f>IF(O25="",0,MATCH(V25,'R06研修事業一覧'!$F:$F,0)-1)</f>
        <v>#N/A</v>
      </c>
      <c r="H25" s="16">
        <f>IF(O25="","",VLOOKUP(E25,'R06研修事業一覧'!$1:$1048576,5,0))</f>
        <v>0</v>
      </c>
      <c r="I25" s="16" t="e">
        <f t="shared" ref="I25:I39" si="1">IF(V25="","",E25*100+G25)</f>
        <v>#VALUE!</v>
      </c>
      <c r="J25" s="16" t="e">
        <f>IF(I25="","",(VLOOKUP(I25,'R06研修事業一覧'!B:Q,8,0)))&amp;""</f>
        <v>#VALUE!</v>
      </c>
      <c r="K25" s="16" t="e">
        <f>IF(VLOOKUP(I25,'R06研修事業一覧'!B:Q,5,0)=0,VLOOKUP(I25,'R06研修事業一覧'!B:Q,6,0),"")&amp;""</f>
        <v>#VALUE!</v>
      </c>
      <c r="L25" s="34" t="e">
        <f>IF(VLOOKUP(I25,'R06研修事業一覧'!$B:$Q,14,0)="","",VLOOKUP(I25,'R06研修事業一覧'!$B:$Q,14,0))</f>
        <v>#VALUE!</v>
      </c>
      <c r="M25" s="14" t="e">
        <f>IF(O25="","",#REF!&amp;"-"&amp;#REF!&amp;"-"&amp;#REF!)</f>
        <v>#REF!</v>
      </c>
      <c r="N25" s="25"/>
      <c r="O25" s="85" t="s">
        <v>167</v>
      </c>
      <c r="P25" s="123" t="str">
        <f>IF(O25="","",VLOOKUP(O25,'R06研修事業一覧'!$A$2:$B$70,2,FALSE))</f>
        <v>ＧＩＧＡスクール構想の動向について</v>
      </c>
      <c r="Q25" s="124"/>
      <c r="R25" s="124"/>
      <c r="S25" s="124"/>
      <c r="T25" s="124"/>
      <c r="U25" s="125"/>
      <c r="V25" s="80" t="str">
        <f>IF(O25="","",IF(VLOOKUP(O25,'R06研修事業一覧'!$A$2:$D$70,3,FALSE)="","",VLOOKUP(O25,'R06研修事業一覧'!$A$2:$D$70,3,FALSE)))</f>
        <v>＊＊＊</v>
      </c>
      <c r="W25" s="117" t="s">
        <v>49</v>
      </c>
      <c r="X25" s="119"/>
      <c r="Y25" s="117" t="s">
        <v>185</v>
      </c>
      <c r="Z25" s="118"/>
      <c r="AA25" s="118"/>
      <c r="AB25" s="118"/>
      <c r="AC25" s="119"/>
      <c r="AD25" s="117">
        <v>1678012</v>
      </c>
      <c r="AE25" s="119"/>
      <c r="AF25" s="129" t="str">
        <f>IF(O25="","",IF(VLOOKUP(O25,'R06研修事業一覧'!$A$2:$D$70,4,FALSE)="","",VLOOKUP(O25,'R06研修事業一覧'!$A$2:$D$70,4,FALSE)))</f>
        <v/>
      </c>
      <c r="AG25" s="130"/>
      <c r="AH25" s="130"/>
      <c r="AI25" s="130"/>
      <c r="AJ25" s="130"/>
      <c r="AK25" s="130"/>
      <c r="AL25" s="130"/>
      <c r="AM25" s="131"/>
      <c r="AO25" s="46"/>
      <c r="AP25" s="58"/>
    </row>
    <row r="26" spans="1:42" s="13" customFormat="1" ht="25.5" customHeight="1">
      <c r="A26" s="13">
        <v>103</v>
      </c>
      <c r="B26" s="13" t="e">
        <f>IF(O26="","",#REF!)</f>
        <v>#REF!</v>
      </c>
      <c r="C26" s="14" t="e">
        <f>IF(O26="","",#REF!)</f>
        <v>#REF!</v>
      </c>
      <c r="D26" s="15" t="e">
        <f>IF(O26="","",#REF!&amp;"-"&amp;#REF!&amp;A26)</f>
        <v>#REF!</v>
      </c>
      <c r="E26" s="13" t="str">
        <f t="shared" si="0"/>
        <v>e50</v>
      </c>
      <c r="F26" s="13" t="str">
        <f>IF(VLOOKUP($O26,'R06研修事業一覧'!$1:$1048576,4,0)="","",VLOOKUP($O26,'R06研修事業一覧'!$1:$1048576,4,0))</f>
        <v>I列にコースを入力</v>
      </c>
      <c r="G26" s="16" t="e">
        <f>IF(O26="",0,MATCH(V26,'R06研修事業一覧'!$F:$F,0)-1)</f>
        <v>#N/A</v>
      </c>
      <c r="H26" s="16">
        <f>IF(O26="","",VLOOKUP(E26,'R06研修事業一覧'!$1:$1048576,5,0))</f>
        <v>0</v>
      </c>
      <c r="I26" s="16" t="e">
        <f t="shared" si="1"/>
        <v>#VALUE!</v>
      </c>
      <c r="J26" s="16" t="e">
        <f>IF(I26="","",(VLOOKUP(I26,'R06研修事業一覧'!B:Q,8,0)))&amp;""</f>
        <v>#VALUE!</v>
      </c>
      <c r="K26" s="16" t="e">
        <f>IF(VLOOKUP(I26,'R06研修事業一覧'!B:Q,5,0)=0,VLOOKUP(I26,'R06研修事業一覧'!B:Q,6,0),"")&amp;""</f>
        <v>#VALUE!</v>
      </c>
      <c r="L26" s="34" t="e">
        <f>IF(VLOOKUP(I26,'R06研修事業一覧'!$B:$Q,14,0)="","",VLOOKUP(I26,'R06研修事業一覧'!$B:$Q,14,0))</f>
        <v>#VALUE!</v>
      </c>
      <c r="M26" s="14" t="e">
        <f>IF(O26="","",#REF!&amp;"-"&amp;#REF!&amp;"-"&amp;#REF!)</f>
        <v>#REF!</v>
      </c>
      <c r="N26" s="25"/>
      <c r="O26" s="85" t="s">
        <v>166</v>
      </c>
      <c r="P26" s="123" t="str">
        <f>IF(O26="","",VLOOKUP(O26,'R06研修事業一覧'!$A$2:$B$70,2,FALSE))</f>
        <v>ＳＤＧｓ理解講座</v>
      </c>
      <c r="Q26" s="124"/>
      <c r="R26" s="124"/>
      <c r="S26" s="124"/>
      <c r="T26" s="124"/>
      <c r="U26" s="125"/>
      <c r="V26" s="84" t="s">
        <v>183</v>
      </c>
      <c r="W26" s="117" t="s">
        <v>50</v>
      </c>
      <c r="X26" s="119"/>
      <c r="Y26" s="117" t="s">
        <v>186</v>
      </c>
      <c r="Z26" s="118"/>
      <c r="AA26" s="118"/>
      <c r="AB26" s="118"/>
      <c r="AC26" s="119"/>
      <c r="AD26" s="117">
        <v>1713243</v>
      </c>
      <c r="AE26" s="119"/>
      <c r="AF26" s="129" t="str">
        <f>IF(O26="","",IF(VLOOKUP(O26,'R06研修事業一覧'!$A$2:$D$70,4,FALSE)="","",VLOOKUP(O26,'R06研修事業一覧'!$A$2:$D$70,4,FALSE)))</f>
        <v>I列にコースを入力</v>
      </c>
      <c r="AG26" s="130"/>
      <c r="AH26" s="130"/>
      <c r="AI26" s="130"/>
      <c r="AJ26" s="130"/>
      <c r="AK26" s="130"/>
      <c r="AL26" s="130"/>
      <c r="AM26" s="131"/>
      <c r="AO26" s="58"/>
      <c r="AP26" s="58"/>
    </row>
    <row r="27" spans="1:42" s="13" customFormat="1" ht="25.5" customHeight="1">
      <c r="A27" s="13">
        <v>104</v>
      </c>
      <c r="B27" s="13" t="e">
        <f>IF(O27="","",#REF!)</f>
        <v>#REF!</v>
      </c>
      <c r="C27" s="14" t="e">
        <f>IF(O27="","",#REF!)</f>
        <v>#REF!</v>
      </c>
      <c r="D27" s="15" t="e">
        <f>IF(O27="","",#REF!&amp;"-"&amp;#REF!&amp;A27)</f>
        <v>#REF!</v>
      </c>
      <c r="E27" s="13">
        <f t="shared" si="0"/>
        <v>57</v>
      </c>
      <c r="F27" s="13" t="str">
        <f>IF(VLOOKUP($O27,'R06研修事業一覧'!$1:$1048576,4,0)="","",VLOOKUP($O27,'R06研修事業一覧'!$1:$1048576,4,0))</f>
        <v/>
      </c>
      <c r="G27" s="16" t="e">
        <f>IF(O27="",0,MATCH(V27,'R06研修事業一覧'!$F:$F,0)-1)</f>
        <v>#N/A</v>
      </c>
      <c r="H27" s="16">
        <f>IF(O27="","",VLOOKUP(E27,'R06研修事業一覧'!$1:$1048576,5,0))</f>
        <v>0</v>
      </c>
      <c r="I27" s="16" t="e">
        <f t="shared" si="1"/>
        <v>#N/A</v>
      </c>
      <c r="J27" s="16" t="e">
        <f>IF(I27="","",(VLOOKUP(I27,'R06研修事業一覧'!B:Q,8,0)))&amp;""</f>
        <v>#N/A</v>
      </c>
      <c r="K27" s="16" t="e">
        <f>IF(VLOOKUP(I27,'R06研修事業一覧'!B:Q,5,0)=0,VLOOKUP(I27,'R06研修事業一覧'!B:Q,6,0),"")&amp;""</f>
        <v>#N/A</v>
      </c>
      <c r="L27" s="34" t="e">
        <f>IF(VLOOKUP(I27,'R06研修事業一覧'!$B:$Q,14,0)="","",VLOOKUP(I27,'R06研修事業一覧'!$B:$Q,14,0))</f>
        <v>#N/A</v>
      </c>
      <c r="M27" s="14" t="e">
        <f>IF(O27="","",#REF!&amp;"-"&amp;#REF!&amp;"-"&amp;#REF!)</f>
        <v>#REF!</v>
      </c>
      <c r="N27" s="25"/>
      <c r="O27" s="67">
        <v>57</v>
      </c>
      <c r="P27" s="123" t="str">
        <f>IF(O27="","",VLOOKUP(O27,'R06研修事業一覧'!$A$2:$B$70,2,FALSE))</f>
        <v>農業技術講座</v>
      </c>
      <c r="Q27" s="124"/>
      <c r="R27" s="124"/>
      <c r="S27" s="124"/>
      <c r="T27" s="124"/>
      <c r="U27" s="125"/>
      <c r="V27" s="66" t="str">
        <f>IF(O27="","",IF(VLOOKUP(O27,'R06研修事業一覧'!$A$2:$D$70,3,FALSE)="","",VLOOKUP(O27,'R06研修事業一覧'!$A$2:$D$70,3,FALSE)))</f>
        <v>Ａ</v>
      </c>
      <c r="W27" s="117" t="s">
        <v>184</v>
      </c>
      <c r="X27" s="119"/>
      <c r="Y27" s="117" t="s">
        <v>187</v>
      </c>
      <c r="Z27" s="118"/>
      <c r="AA27" s="118"/>
      <c r="AB27" s="118"/>
      <c r="AC27" s="119"/>
      <c r="AD27" s="117">
        <v>1771728</v>
      </c>
      <c r="AE27" s="119"/>
      <c r="AF27" s="129" t="str">
        <f>IF(O27="","",IF(VLOOKUP(O27,'R06研修事業一覧'!$A$2:$D$70,4,FALSE)="","",VLOOKUP(O27,'R06研修事業一覧'!$A$2:$D$70,4,FALSE)))</f>
        <v/>
      </c>
      <c r="AG27" s="130"/>
      <c r="AH27" s="130"/>
      <c r="AI27" s="130"/>
      <c r="AJ27" s="130"/>
      <c r="AK27" s="130"/>
      <c r="AL27" s="130"/>
      <c r="AM27" s="131"/>
      <c r="AO27" s="58"/>
      <c r="AP27" s="58"/>
    </row>
    <row r="28" spans="1:42" s="13" customFormat="1" ht="25.5" customHeight="1">
      <c r="A28" s="13">
        <v>105</v>
      </c>
      <c r="B28" s="13" t="str">
        <f>IF(O28="","",#REF!)</f>
        <v/>
      </c>
      <c r="C28" s="14" t="str">
        <f>IF(O28="","",#REF!)</f>
        <v/>
      </c>
      <c r="D28" s="15" t="str">
        <f>IF(O28="","",#REF!&amp;"-"&amp;#REF!&amp;A28)</f>
        <v/>
      </c>
      <c r="E28" s="13">
        <f t="shared" si="0"/>
        <v>0</v>
      </c>
      <c r="F28" s="13" t="e">
        <f>IF(VLOOKUP($O28,'R06研修事業一覧'!$1:$1048576,4,0)="","",VLOOKUP($O28,'R06研修事業一覧'!$1:$1048576,4,0))</f>
        <v>#N/A</v>
      </c>
      <c r="G28" s="16">
        <f>IF(O28="",0,MATCH(V28,'R06研修事業一覧'!$F:$F,0)-1)</f>
        <v>0</v>
      </c>
      <c r="H28" s="16" t="str">
        <f>IF(O28="","",VLOOKUP(E28,'R06研修事業一覧'!$1:$1048576,5,0))</f>
        <v/>
      </c>
      <c r="I28" s="16" t="str">
        <f t="shared" si="1"/>
        <v/>
      </c>
      <c r="J28" s="16" t="str">
        <f>IF(I28="","",(VLOOKUP(I28,'R06研修事業一覧'!B:Q,8,0)))&amp;""</f>
        <v/>
      </c>
      <c r="K28" s="16" t="e">
        <f>IF(VLOOKUP(I28,'R06研修事業一覧'!B:Q,5,0)=0,VLOOKUP(I28,'R06研修事業一覧'!B:Q,6,0),"")&amp;""</f>
        <v>#N/A</v>
      </c>
      <c r="L28" s="34" t="e">
        <f>IF(VLOOKUP(I28,'R06研修事業一覧'!$B:$Q,14,0)="","",VLOOKUP(I28,'R06研修事業一覧'!$B:$Q,14,0))</f>
        <v>#N/A</v>
      </c>
      <c r="M28" s="14" t="str">
        <f>IF(O28="","",#REF!&amp;"-"&amp;#REF!&amp;"-"&amp;#REF!)</f>
        <v/>
      </c>
      <c r="N28" s="25"/>
      <c r="O28" s="67"/>
      <c r="P28" s="123" t="str">
        <f>IF(O28="","",VLOOKUP(O28,'R06研修事業一覧'!$A$2:$B$70,2,FALSE))</f>
        <v/>
      </c>
      <c r="Q28" s="124"/>
      <c r="R28" s="124"/>
      <c r="S28" s="124"/>
      <c r="T28" s="124"/>
      <c r="U28" s="125"/>
      <c r="V28" s="66" t="str">
        <f>IF(O28="","",IF(VLOOKUP(O28,'R06研修事業一覧'!$A$2:$D$70,3,FALSE)="","",VLOOKUP(O28,'R06研修事業一覧'!$A$2:$D$70,3,FALSE)))</f>
        <v/>
      </c>
      <c r="W28" s="117"/>
      <c r="X28" s="119"/>
      <c r="Y28" s="117"/>
      <c r="Z28" s="118"/>
      <c r="AA28" s="118"/>
      <c r="AB28" s="118"/>
      <c r="AC28" s="119"/>
      <c r="AD28" s="117"/>
      <c r="AE28" s="119"/>
      <c r="AF28" s="129" t="str">
        <f>IF(O28="","",IF(VLOOKUP(O28,'R06研修事業一覧'!$A$2:$D$70,4,FALSE)="","",VLOOKUP(O28,'R06研修事業一覧'!$A$2:$D$70,4,FALSE)))</f>
        <v/>
      </c>
      <c r="AG28" s="130"/>
      <c r="AH28" s="130"/>
      <c r="AI28" s="130"/>
      <c r="AJ28" s="130"/>
      <c r="AK28" s="130"/>
      <c r="AL28" s="130"/>
      <c r="AM28" s="131"/>
      <c r="AO28" s="58"/>
      <c r="AP28" s="58"/>
    </row>
    <row r="29" spans="1:42" s="13" customFormat="1" ht="25.5" customHeight="1">
      <c r="A29" s="13">
        <v>106</v>
      </c>
      <c r="B29" s="13" t="str">
        <f>IF(O29="","",#REF!)</f>
        <v/>
      </c>
      <c r="C29" s="14" t="str">
        <f>IF(O29="","",#REF!)</f>
        <v/>
      </c>
      <c r="D29" s="15" t="str">
        <f>IF(O29="","",#REF!&amp;"-"&amp;#REF!&amp;A29)</f>
        <v/>
      </c>
      <c r="E29" s="13">
        <f t="shared" si="0"/>
        <v>0</v>
      </c>
      <c r="F29" s="13" t="e">
        <f>IF(VLOOKUP($O29,'R06研修事業一覧'!$1:$1048576,4,0)="","",VLOOKUP($O29,'R06研修事業一覧'!$1:$1048576,4,0))</f>
        <v>#N/A</v>
      </c>
      <c r="G29" s="16">
        <f>IF(O29="",0,MATCH(V29,'R06研修事業一覧'!$F:$F,0)-1)</f>
        <v>0</v>
      </c>
      <c r="H29" s="16" t="str">
        <f>IF(O29="","",VLOOKUP(E29,'R06研修事業一覧'!$1:$1048576,5,0))</f>
        <v/>
      </c>
      <c r="I29" s="16" t="str">
        <f t="shared" si="1"/>
        <v/>
      </c>
      <c r="J29" s="16" t="str">
        <f>IF(I29="","",(VLOOKUP(I29,'R06研修事業一覧'!B:Q,8,0)))&amp;""</f>
        <v/>
      </c>
      <c r="K29" s="16" t="e">
        <f>IF(VLOOKUP(I29,'R06研修事業一覧'!B:Q,5,0)=0,VLOOKUP(I29,'R06研修事業一覧'!B:Q,6,0),"")&amp;""</f>
        <v>#N/A</v>
      </c>
      <c r="L29" s="34" t="e">
        <f>IF(VLOOKUP(I29,'R06研修事業一覧'!$B:$Q,14,0)="","",VLOOKUP(I29,'R06研修事業一覧'!$B:$Q,14,0))</f>
        <v>#N/A</v>
      </c>
      <c r="M29" s="14" t="str">
        <f>IF(O29="","",#REF!&amp;"-"&amp;#REF!&amp;"-"&amp;#REF!)</f>
        <v/>
      </c>
      <c r="N29" s="25"/>
      <c r="O29" s="67"/>
      <c r="P29" s="123" t="str">
        <f>IF(O29="","",VLOOKUP(O29,'R06研修事業一覧'!$A$2:$B$70,2,FALSE))</f>
        <v/>
      </c>
      <c r="Q29" s="124"/>
      <c r="R29" s="124"/>
      <c r="S29" s="124"/>
      <c r="T29" s="124"/>
      <c r="U29" s="125"/>
      <c r="V29" s="66" t="str">
        <f>IF(O29="","",IF(VLOOKUP(O29,'R06研修事業一覧'!$A$2:$D$70,3,FALSE)="","",VLOOKUP(O29,'R06研修事業一覧'!$A$2:$D$70,3,FALSE)))</f>
        <v/>
      </c>
      <c r="W29" s="117"/>
      <c r="X29" s="119"/>
      <c r="Y29" s="117"/>
      <c r="Z29" s="118"/>
      <c r="AA29" s="118"/>
      <c r="AB29" s="118"/>
      <c r="AC29" s="119"/>
      <c r="AD29" s="117"/>
      <c r="AE29" s="119"/>
      <c r="AF29" s="129" t="str">
        <f>IF(O29="","",IF(VLOOKUP(O29,'R06研修事業一覧'!$A$2:$D$70,4,FALSE)="","",VLOOKUP(O29,'R06研修事業一覧'!$A$2:$D$70,4,FALSE)))</f>
        <v/>
      </c>
      <c r="AG29" s="130"/>
      <c r="AH29" s="130"/>
      <c r="AI29" s="130"/>
      <c r="AJ29" s="130"/>
      <c r="AK29" s="130"/>
      <c r="AL29" s="130"/>
      <c r="AM29" s="131"/>
      <c r="AO29" s="58"/>
      <c r="AP29" s="58"/>
    </row>
    <row r="30" spans="1:42" s="13" customFormat="1" ht="25.5" customHeight="1">
      <c r="A30" s="13">
        <v>107</v>
      </c>
      <c r="B30" s="13" t="str">
        <f>IF(O30="","",#REF!)</f>
        <v/>
      </c>
      <c r="C30" s="14" t="str">
        <f>IF(O30="","",#REF!)</f>
        <v/>
      </c>
      <c r="D30" s="15" t="str">
        <f>IF(O30="","",#REF!&amp;"-"&amp;#REF!&amp;A30)</f>
        <v/>
      </c>
      <c r="E30" s="13">
        <f t="shared" si="0"/>
        <v>0</v>
      </c>
      <c r="F30" s="13" t="e">
        <f>IF(VLOOKUP($O30,'R06研修事業一覧'!$1:$1048576,4,0)="","",VLOOKUP($O30,'R06研修事業一覧'!$1:$1048576,4,0))</f>
        <v>#N/A</v>
      </c>
      <c r="G30" s="16">
        <f>IF(O30="",0,MATCH(V30,'R06研修事業一覧'!$F:$F,0)-1)</f>
        <v>0</v>
      </c>
      <c r="H30" s="16" t="str">
        <f>IF(O30="","",VLOOKUP(E30,'R06研修事業一覧'!$1:$1048576,5,0))</f>
        <v/>
      </c>
      <c r="I30" s="16" t="str">
        <f t="shared" si="1"/>
        <v/>
      </c>
      <c r="J30" s="16" t="str">
        <f>IF(I30="","",(VLOOKUP(I30,'R06研修事業一覧'!B:Q,8,0)))&amp;""</f>
        <v/>
      </c>
      <c r="K30" s="16" t="e">
        <f>IF(VLOOKUP(I30,'R06研修事業一覧'!B:Q,5,0)=0,VLOOKUP(I30,'R06研修事業一覧'!B:Q,6,0),"")&amp;""</f>
        <v>#N/A</v>
      </c>
      <c r="L30" s="34" t="e">
        <f>IF(VLOOKUP(I30,'R06研修事業一覧'!$B:$Q,14,0)="","",VLOOKUP(I30,'R06研修事業一覧'!$B:$Q,14,0))</f>
        <v>#N/A</v>
      </c>
      <c r="M30" s="14" t="str">
        <f>IF(O30="","",#REF!&amp;"-"&amp;#REF!&amp;"-"&amp;#REF!)</f>
        <v/>
      </c>
      <c r="N30" s="25"/>
      <c r="O30" s="67"/>
      <c r="P30" s="123" t="str">
        <f>IF(O30="","",VLOOKUP(O30,'R06研修事業一覧'!$A$2:$B$70,2,FALSE))</f>
        <v/>
      </c>
      <c r="Q30" s="124"/>
      <c r="R30" s="124"/>
      <c r="S30" s="124"/>
      <c r="T30" s="124"/>
      <c r="U30" s="125"/>
      <c r="V30" s="66" t="str">
        <f>IF(O30="","",IF(VLOOKUP(O30,'R06研修事業一覧'!$A$2:$D$70,3,FALSE)="","",VLOOKUP(O30,'R06研修事業一覧'!$A$2:$D$70,3,FALSE)))</f>
        <v/>
      </c>
      <c r="W30" s="117"/>
      <c r="X30" s="119"/>
      <c r="Y30" s="117"/>
      <c r="Z30" s="118"/>
      <c r="AA30" s="118"/>
      <c r="AB30" s="118"/>
      <c r="AC30" s="119"/>
      <c r="AD30" s="117"/>
      <c r="AE30" s="119"/>
      <c r="AF30" s="129" t="str">
        <f>IF(O30="","",IF(VLOOKUP(O30,'R06研修事業一覧'!$A$2:$D$70,4,FALSE)="","",VLOOKUP(O30,'R06研修事業一覧'!$A$2:$D$70,4,FALSE)))</f>
        <v/>
      </c>
      <c r="AG30" s="130"/>
      <c r="AH30" s="130"/>
      <c r="AI30" s="130"/>
      <c r="AJ30" s="130"/>
      <c r="AK30" s="130"/>
      <c r="AL30" s="130"/>
      <c r="AM30" s="131"/>
      <c r="AO30" s="58"/>
      <c r="AP30" s="58"/>
    </row>
    <row r="31" spans="1:42" s="13" customFormat="1" ht="25.5" customHeight="1">
      <c r="A31" s="13">
        <v>108</v>
      </c>
      <c r="B31" s="13" t="str">
        <f>IF(O31="","",#REF!)</f>
        <v/>
      </c>
      <c r="C31" s="14" t="str">
        <f>IF(O31="","",#REF!)</f>
        <v/>
      </c>
      <c r="D31" s="15" t="str">
        <f>IF(O31="","",#REF!&amp;"-"&amp;#REF!&amp;A31)</f>
        <v/>
      </c>
      <c r="E31" s="13">
        <f t="shared" si="0"/>
        <v>0</v>
      </c>
      <c r="F31" s="13" t="e">
        <f>IF(VLOOKUP($O31,'R06研修事業一覧'!$1:$1048576,4,0)="","",VLOOKUP($O31,'R06研修事業一覧'!$1:$1048576,4,0))</f>
        <v>#N/A</v>
      </c>
      <c r="G31" s="16">
        <f>IF(O31="",0,MATCH(V31,'R06研修事業一覧'!$F:$F,0)-1)</f>
        <v>0</v>
      </c>
      <c r="H31" s="16" t="str">
        <f>IF(O31="","",VLOOKUP(E31,'R06研修事業一覧'!$1:$1048576,5,0))</f>
        <v/>
      </c>
      <c r="I31" s="16" t="str">
        <f t="shared" si="1"/>
        <v/>
      </c>
      <c r="J31" s="16" t="str">
        <f>IF(I31="","",(VLOOKUP(I31,'R06研修事業一覧'!B:Q,8,0)))&amp;""</f>
        <v/>
      </c>
      <c r="K31" s="16" t="e">
        <f>IF(VLOOKUP(I31,'R06研修事業一覧'!B:Q,5,0)=0,VLOOKUP(I31,'R06研修事業一覧'!B:Q,6,0),"")&amp;""</f>
        <v>#N/A</v>
      </c>
      <c r="L31" s="34" t="e">
        <f>IF(VLOOKUP(I31,'R06研修事業一覧'!$B:$Q,14,0)="","",VLOOKUP(I31,'R06研修事業一覧'!$B:$Q,14,0))</f>
        <v>#N/A</v>
      </c>
      <c r="M31" s="14" t="str">
        <f>IF(O31="","",#REF!&amp;"-"&amp;#REF!&amp;"-"&amp;#REF!)</f>
        <v/>
      </c>
      <c r="N31" s="25"/>
      <c r="O31" s="67"/>
      <c r="P31" s="123" t="str">
        <f>IF(O31="","",VLOOKUP(O31,'R06研修事業一覧'!$A$2:$B$70,2,FALSE))</f>
        <v/>
      </c>
      <c r="Q31" s="124"/>
      <c r="R31" s="124"/>
      <c r="S31" s="124"/>
      <c r="T31" s="124"/>
      <c r="U31" s="125"/>
      <c r="V31" s="66" t="str">
        <f>IF(O31="","",IF(VLOOKUP(O31,'R06研修事業一覧'!$A$2:$D$70,3,FALSE)="","",VLOOKUP(O31,'R06研修事業一覧'!$A$2:$D$70,3,FALSE)))</f>
        <v/>
      </c>
      <c r="W31" s="117"/>
      <c r="X31" s="119"/>
      <c r="Y31" s="117"/>
      <c r="Z31" s="118"/>
      <c r="AA31" s="118"/>
      <c r="AB31" s="118"/>
      <c r="AC31" s="119"/>
      <c r="AD31" s="117"/>
      <c r="AE31" s="119"/>
      <c r="AF31" s="129" t="str">
        <f>IF(O31="","",IF(VLOOKUP(O31,'R06研修事業一覧'!$A$2:$D$70,4,FALSE)="","",VLOOKUP(O31,'R06研修事業一覧'!$A$2:$D$70,4,FALSE)))</f>
        <v/>
      </c>
      <c r="AG31" s="130"/>
      <c r="AH31" s="130"/>
      <c r="AI31" s="130"/>
      <c r="AJ31" s="130"/>
      <c r="AK31" s="130"/>
      <c r="AL31" s="130"/>
      <c r="AM31" s="131"/>
      <c r="AO31" s="58"/>
      <c r="AP31" s="58"/>
    </row>
    <row r="32" spans="1:42" s="13" customFormat="1" ht="25.5" customHeight="1">
      <c r="A32" s="13">
        <v>109</v>
      </c>
      <c r="B32" s="13" t="str">
        <f>IF(O32="","",#REF!)</f>
        <v/>
      </c>
      <c r="C32" s="14" t="str">
        <f>IF(O32="","",#REF!)</f>
        <v/>
      </c>
      <c r="D32" s="15" t="str">
        <f>IF(O32="","",#REF!&amp;"-"&amp;#REF!&amp;A32)</f>
        <v/>
      </c>
      <c r="E32" s="13">
        <f t="shared" si="0"/>
        <v>0</v>
      </c>
      <c r="F32" s="13" t="e">
        <f>IF(VLOOKUP($O32,'R06研修事業一覧'!$1:$1048576,4,0)="","",VLOOKUP($O32,'R06研修事業一覧'!$1:$1048576,4,0))</f>
        <v>#N/A</v>
      </c>
      <c r="G32" s="16">
        <f>IF(O32="",0,MATCH(V32,'R06研修事業一覧'!$F:$F,0)-1)</f>
        <v>0</v>
      </c>
      <c r="H32" s="16" t="str">
        <f>IF(O32="","",VLOOKUP(E32,'R06研修事業一覧'!$1:$1048576,5,0))</f>
        <v/>
      </c>
      <c r="I32" s="16" t="str">
        <f t="shared" si="1"/>
        <v/>
      </c>
      <c r="J32" s="16" t="str">
        <f>IF(I32="","",(VLOOKUP(I32,'R06研修事業一覧'!B:Q,8,0)))&amp;""</f>
        <v/>
      </c>
      <c r="K32" s="16" t="e">
        <f>IF(VLOOKUP(I32,'R06研修事業一覧'!B:Q,5,0)=0,VLOOKUP(I32,'R06研修事業一覧'!B:Q,6,0),"")&amp;""</f>
        <v>#N/A</v>
      </c>
      <c r="L32" s="34" t="e">
        <f>IF(VLOOKUP(I32,'R06研修事業一覧'!$B:$Q,14,0)="","",VLOOKUP(I32,'R06研修事業一覧'!$B:$Q,14,0))</f>
        <v>#N/A</v>
      </c>
      <c r="M32" s="14" t="str">
        <f>IF(O32="","",#REF!&amp;"-"&amp;#REF!&amp;"-"&amp;#REF!)</f>
        <v/>
      </c>
      <c r="N32" s="25"/>
      <c r="O32" s="67"/>
      <c r="P32" s="123" t="str">
        <f>IF(O32="","",VLOOKUP(O32,'R06研修事業一覧'!$A$2:$B$70,2,FALSE))</f>
        <v/>
      </c>
      <c r="Q32" s="124"/>
      <c r="R32" s="124"/>
      <c r="S32" s="124"/>
      <c r="T32" s="124"/>
      <c r="U32" s="125"/>
      <c r="V32" s="66" t="str">
        <f>IF(O32="","",IF(VLOOKUP(O32,'R06研修事業一覧'!$A$2:$D$70,3,FALSE)="","",VLOOKUP(O32,'R06研修事業一覧'!$A$2:$D$70,3,FALSE)))</f>
        <v/>
      </c>
      <c r="W32" s="117"/>
      <c r="X32" s="119"/>
      <c r="Y32" s="117"/>
      <c r="Z32" s="118"/>
      <c r="AA32" s="118"/>
      <c r="AB32" s="118"/>
      <c r="AC32" s="119"/>
      <c r="AD32" s="117"/>
      <c r="AE32" s="119"/>
      <c r="AF32" s="129" t="str">
        <f>IF(O32="","",IF(VLOOKUP(O32,'R06研修事業一覧'!$A$2:$D$70,4,FALSE)="","",VLOOKUP(O32,'R06研修事業一覧'!$A$2:$D$70,4,FALSE)))</f>
        <v/>
      </c>
      <c r="AG32" s="130"/>
      <c r="AH32" s="130"/>
      <c r="AI32" s="130"/>
      <c r="AJ32" s="130"/>
      <c r="AK32" s="130"/>
      <c r="AL32" s="130"/>
      <c r="AM32" s="131"/>
      <c r="AO32" s="58"/>
      <c r="AP32" s="58"/>
    </row>
    <row r="33" spans="1:68" s="13" customFormat="1" ht="25.5" customHeight="1">
      <c r="A33" s="13">
        <v>110</v>
      </c>
      <c r="B33" s="13" t="str">
        <f>IF(O33="","",#REF!)</f>
        <v/>
      </c>
      <c r="C33" s="14" t="str">
        <f>IF(O33="","",#REF!)</f>
        <v/>
      </c>
      <c r="D33" s="15" t="str">
        <f>IF(O33="","",#REF!&amp;"-"&amp;#REF!&amp;A33)</f>
        <v/>
      </c>
      <c r="E33" s="13">
        <f t="shared" si="0"/>
        <v>0</v>
      </c>
      <c r="F33" s="13" t="e">
        <f>IF(VLOOKUP($O33,'R06研修事業一覧'!$1:$1048576,4,0)="","",VLOOKUP($O33,'R06研修事業一覧'!$1:$1048576,4,0))</f>
        <v>#N/A</v>
      </c>
      <c r="G33" s="16">
        <f>IF(O33="",0,MATCH(V33,'R06研修事業一覧'!$F:$F,0)-1)</f>
        <v>0</v>
      </c>
      <c r="H33" s="16" t="str">
        <f>IF(O33="","",VLOOKUP(E33,'R06研修事業一覧'!$1:$1048576,5,0))</f>
        <v/>
      </c>
      <c r="I33" s="16" t="str">
        <f t="shared" si="1"/>
        <v/>
      </c>
      <c r="J33" s="16" t="str">
        <f>IF(I33="","",(VLOOKUP(I33,'R06研修事業一覧'!B:Q,8,0)))&amp;""</f>
        <v/>
      </c>
      <c r="K33" s="16" t="e">
        <f>IF(VLOOKUP(I33,'R06研修事業一覧'!B:Q,5,0)=0,VLOOKUP(I33,'R06研修事業一覧'!B:Q,6,0),"")&amp;""</f>
        <v>#N/A</v>
      </c>
      <c r="L33" s="34" t="e">
        <f>IF(VLOOKUP(I33,'R06研修事業一覧'!$B:$Q,14,0)="","",VLOOKUP(I33,'R06研修事業一覧'!$B:$Q,14,0))</f>
        <v>#N/A</v>
      </c>
      <c r="M33" s="14" t="str">
        <f>IF(O33="","",#REF!&amp;"-"&amp;#REF!&amp;"-"&amp;#REF!)</f>
        <v/>
      </c>
      <c r="N33" s="25"/>
      <c r="O33" s="67"/>
      <c r="P33" s="123" t="str">
        <f>IF(O33="","",VLOOKUP(O33,'R06研修事業一覧'!$A$2:$B$70,2,FALSE))</f>
        <v/>
      </c>
      <c r="Q33" s="124"/>
      <c r="R33" s="124"/>
      <c r="S33" s="124"/>
      <c r="T33" s="124"/>
      <c r="U33" s="125"/>
      <c r="V33" s="66" t="str">
        <f>IF(O33="","",IF(VLOOKUP(O33,'R06研修事業一覧'!$A$2:$D$70,3,FALSE)="","",VLOOKUP(O33,'R06研修事業一覧'!$A$2:$D$70,3,FALSE)))</f>
        <v/>
      </c>
      <c r="W33" s="117"/>
      <c r="X33" s="119"/>
      <c r="Y33" s="117"/>
      <c r="Z33" s="118"/>
      <c r="AA33" s="118"/>
      <c r="AB33" s="118"/>
      <c r="AC33" s="119"/>
      <c r="AD33" s="117"/>
      <c r="AE33" s="119"/>
      <c r="AF33" s="129" t="str">
        <f>IF(O33="","",IF(VLOOKUP(O33,'R06研修事業一覧'!$A$2:$D$70,4,FALSE)="","",VLOOKUP(O33,'R06研修事業一覧'!$A$2:$D$70,4,FALSE)))</f>
        <v/>
      </c>
      <c r="AG33" s="130"/>
      <c r="AH33" s="130"/>
      <c r="AI33" s="130"/>
      <c r="AJ33" s="130"/>
      <c r="AK33" s="130"/>
      <c r="AL33" s="130"/>
      <c r="AM33" s="131"/>
      <c r="AO33" s="58"/>
      <c r="AP33" s="58"/>
    </row>
    <row r="34" spans="1:68" s="13" customFormat="1" ht="25.5" customHeight="1">
      <c r="A34" s="13">
        <v>111</v>
      </c>
      <c r="B34" s="13" t="str">
        <f>IF(O34="","",#REF!)</f>
        <v/>
      </c>
      <c r="C34" s="14" t="str">
        <f>IF(O34="","",#REF!)</f>
        <v/>
      </c>
      <c r="D34" s="15" t="str">
        <f>IF(O34="","",#REF!&amp;"-"&amp;#REF!&amp;A34)</f>
        <v/>
      </c>
      <c r="E34" s="13">
        <f t="shared" si="0"/>
        <v>0</v>
      </c>
      <c r="F34" s="13" t="e">
        <f>IF(VLOOKUP($O34,'R06研修事業一覧'!$1:$1048576,4,0)="","",VLOOKUP($O34,'R06研修事業一覧'!$1:$1048576,4,0))</f>
        <v>#N/A</v>
      </c>
      <c r="G34" s="16">
        <f>IF(O34="",0,MATCH(V34,'R06研修事業一覧'!$F:$F,0)-1)</f>
        <v>0</v>
      </c>
      <c r="H34" s="16" t="str">
        <f>IF(O34="","",VLOOKUP(E34,'R06研修事業一覧'!$1:$1048576,5,0))</f>
        <v/>
      </c>
      <c r="I34" s="16" t="str">
        <f t="shared" si="1"/>
        <v/>
      </c>
      <c r="J34" s="16" t="str">
        <f>IF(I34="","",(VLOOKUP(I34,'R06研修事業一覧'!B:Q,8,0)))&amp;""</f>
        <v/>
      </c>
      <c r="K34" s="16" t="e">
        <f>IF(VLOOKUP(I34,'R06研修事業一覧'!B:Q,5,0)=0,VLOOKUP(I34,'R06研修事業一覧'!B:Q,6,0),"")&amp;""</f>
        <v>#N/A</v>
      </c>
      <c r="L34" s="34" t="e">
        <f>IF(VLOOKUP(I34,'R06研修事業一覧'!$B:$Q,14,0)="","",VLOOKUP(I34,'R06研修事業一覧'!$B:$Q,14,0))</f>
        <v>#N/A</v>
      </c>
      <c r="M34" s="14" t="str">
        <f>IF(O34="","",#REF!&amp;"-"&amp;#REF!&amp;"-"&amp;#REF!)</f>
        <v/>
      </c>
      <c r="N34" s="25"/>
      <c r="O34" s="67"/>
      <c r="P34" s="123" t="str">
        <f>IF(O34="","",VLOOKUP(O34,'R06研修事業一覧'!$A$2:$B$70,2,FALSE))</f>
        <v/>
      </c>
      <c r="Q34" s="124"/>
      <c r="R34" s="124"/>
      <c r="S34" s="124"/>
      <c r="T34" s="124"/>
      <c r="U34" s="125"/>
      <c r="V34" s="66" t="str">
        <f>IF(O34="","",IF(VLOOKUP(O34,'R06研修事業一覧'!$A$2:$D$70,3,FALSE)="","",VLOOKUP(O34,'R06研修事業一覧'!$A$2:$D$70,3,FALSE)))</f>
        <v/>
      </c>
      <c r="W34" s="117"/>
      <c r="X34" s="119"/>
      <c r="Y34" s="117"/>
      <c r="Z34" s="118"/>
      <c r="AA34" s="118"/>
      <c r="AB34" s="118"/>
      <c r="AC34" s="119"/>
      <c r="AD34" s="117"/>
      <c r="AE34" s="119"/>
      <c r="AF34" s="129" t="str">
        <f>IF(O34="","",IF(VLOOKUP(O34,'R06研修事業一覧'!$A$2:$D$70,4,FALSE)="","",VLOOKUP(O34,'R06研修事業一覧'!$A$2:$D$70,4,FALSE)))</f>
        <v/>
      </c>
      <c r="AG34" s="130"/>
      <c r="AH34" s="130"/>
      <c r="AI34" s="130"/>
      <c r="AJ34" s="130"/>
      <c r="AK34" s="130"/>
      <c r="AL34" s="130"/>
      <c r="AM34" s="131"/>
      <c r="AO34" s="58"/>
      <c r="AP34" s="58"/>
    </row>
    <row r="35" spans="1:68" s="13" customFormat="1" ht="25.5" customHeight="1">
      <c r="A35" s="13">
        <v>112</v>
      </c>
      <c r="B35" s="13" t="str">
        <f>IF(O35="","",#REF!)</f>
        <v/>
      </c>
      <c r="C35" s="14" t="str">
        <f>IF(O35="","",#REF!)</f>
        <v/>
      </c>
      <c r="D35" s="15" t="str">
        <f>IF(O35="","",#REF!&amp;"-"&amp;#REF!&amp;A35)</f>
        <v/>
      </c>
      <c r="E35" s="13">
        <f t="shared" si="0"/>
        <v>0</v>
      </c>
      <c r="F35" s="13" t="e">
        <f>IF(VLOOKUP($O35,'R06研修事業一覧'!$1:$1048576,4,0)="","",VLOOKUP($O35,'R06研修事業一覧'!$1:$1048576,4,0))</f>
        <v>#N/A</v>
      </c>
      <c r="G35" s="16">
        <f>IF(O35="",0,MATCH(V35,'R06研修事業一覧'!$F:$F,0)-1)</f>
        <v>0</v>
      </c>
      <c r="H35" s="16" t="str">
        <f>IF(O35="","",VLOOKUP(E35,'R06研修事業一覧'!$1:$1048576,5,0))</f>
        <v/>
      </c>
      <c r="I35" s="16" t="str">
        <f t="shared" si="1"/>
        <v/>
      </c>
      <c r="J35" s="16" t="str">
        <f>IF(I35="","",(VLOOKUP(I35,'R06研修事業一覧'!B:Q,8,0)))&amp;""</f>
        <v/>
      </c>
      <c r="K35" s="16" t="e">
        <f>IF(VLOOKUP(I35,'R06研修事業一覧'!B:Q,5,0)=0,VLOOKUP(I35,'R06研修事業一覧'!B:Q,6,0),"")&amp;""</f>
        <v>#N/A</v>
      </c>
      <c r="L35" s="34" t="e">
        <f>IF(VLOOKUP(I35,'R06研修事業一覧'!$B:$Q,14,0)="","",VLOOKUP(I35,'R06研修事業一覧'!$B:$Q,14,0))</f>
        <v>#N/A</v>
      </c>
      <c r="M35" s="14" t="str">
        <f>IF(O35="","",#REF!&amp;"-"&amp;#REF!&amp;"-"&amp;#REF!)</f>
        <v/>
      </c>
      <c r="N35" s="25"/>
      <c r="O35" s="67"/>
      <c r="P35" s="123" t="str">
        <f>IF(O35="","",VLOOKUP(O35,'R06研修事業一覧'!$A$2:$B$70,2,FALSE))</f>
        <v/>
      </c>
      <c r="Q35" s="124"/>
      <c r="R35" s="124"/>
      <c r="S35" s="124"/>
      <c r="T35" s="124"/>
      <c r="U35" s="125"/>
      <c r="V35" s="66" t="str">
        <f>IF(O35="","",IF(VLOOKUP(O35,'R06研修事業一覧'!$A$2:$D$70,3,FALSE)="","",VLOOKUP(O35,'R06研修事業一覧'!$A$2:$D$70,3,FALSE)))</f>
        <v/>
      </c>
      <c r="W35" s="117"/>
      <c r="X35" s="119"/>
      <c r="Y35" s="117"/>
      <c r="Z35" s="118"/>
      <c r="AA35" s="118"/>
      <c r="AB35" s="118"/>
      <c r="AC35" s="119"/>
      <c r="AD35" s="117"/>
      <c r="AE35" s="119"/>
      <c r="AF35" s="129" t="str">
        <f>IF(O35="","",IF(VLOOKUP(O35,'R06研修事業一覧'!$A$2:$D$70,4,FALSE)="","",VLOOKUP(O35,'R06研修事業一覧'!$A$2:$D$70,4,FALSE)))</f>
        <v/>
      </c>
      <c r="AG35" s="130"/>
      <c r="AH35" s="130"/>
      <c r="AI35" s="130"/>
      <c r="AJ35" s="130"/>
      <c r="AK35" s="130"/>
      <c r="AL35" s="130"/>
      <c r="AM35" s="131"/>
      <c r="AO35" s="58"/>
      <c r="AP35" s="58"/>
    </row>
    <row r="36" spans="1:68" s="13" customFormat="1" ht="25.5" customHeight="1">
      <c r="A36" s="13">
        <v>113</v>
      </c>
      <c r="B36" s="13" t="str">
        <f>IF(O36="","",#REF!)</f>
        <v/>
      </c>
      <c r="C36" s="14" t="str">
        <f>IF(O36="","",#REF!)</f>
        <v/>
      </c>
      <c r="D36" s="15" t="str">
        <f>IF(O36="","",#REF!&amp;"-"&amp;#REF!&amp;A36)</f>
        <v/>
      </c>
      <c r="E36" s="13">
        <f t="shared" si="0"/>
        <v>0</v>
      </c>
      <c r="F36" s="13" t="e">
        <f>IF(VLOOKUP($O36,'R06研修事業一覧'!$1:$1048576,4,0)="","",VLOOKUP($O36,'R06研修事業一覧'!$1:$1048576,4,0))</f>
        <v>#N/A</v>
      </c>
      <c r="G36" s="16">
        <f>IF(O36="",0,MATCH(V36,'R06研修事業一覧'!$F:$F,0)-1)</f>
        <v>0</v>
      </c>
      <c r="H36" s="16" t="str">
        <f>IF(O36="","",VLOOKUP(E36,'R06研修事業一覧'!$1:$1048576,5,0))</f>
        <v/>
      </c>
      <c r="I36" s="16" t="str">
        <f t="shared" si="1"/>
        <v/>
      </c>
      <c r="J36" s="16" t="str">
        <f>IF(I36="","",(VLOOKUP(I36,'R06研修事業一覧'!B:Q,8,0)))&amp;""</f>
        <v/>
      </c>
      <c r="K36" s="16" t="e">
        <f>IF(VLOOKUP(I36,'R06研修事業一覧'!B:Q,5,0)=0,VLOOKUP(I36,'R06研修事業一覧'!B:Q,6,0),"")&amp;""</f>
        <v>#N/A</v>
      </c>
      <c r="L36" s="34" t="e">
        <f>IF(VLOOKUP(I36,'R06研修事業一覧'!$B:$Q,14,0)="","",VLOOKUP(I36,'R06研修事業一覧'!$B:$Q,14,0))</f>
        <v>#N/A</v>
      </c>
      <c r="M36" s="14" t="str">
        <f>IF(O36="","",#REF!&amp;"-"&amp;#REF!&amp;"-"&amp;#REF!)</f>
        <v/>
      </c>
      <c r="N36" s="25"/>
      <c r="O36" s="67"/>
      <c r="P36" s="123" t="str">
        <f>IF(O36="","",VLOOKUP(O36,'R06研修事業一覧'!$A$2:$B$70,2,FALSE))</f>
        <v/>
      </c>
      <c r="Q36" s="124"/>
      <c r="R36" s="124"/>
      <c r="S36" s="124"/>
      <c r="T36" s="124"/>
      <c r="U36" s="125"/>
      <c r="V36" s="66" t="str">
        <f>IF(O36="","",IF(VLOOKUP(O36,'R06研修事業一覧'!$A$2:$D$70,3,FALSE)="","",VLOOKUP(O36,'R06研修事業一覧'!$A$2:$D$70,3,FALSE)))</f>
        <v/>
      </c>
      <c r="W36" s="117"/>
      <c r="X36" s="119"/>
      <c r="Y36" s="117"/>
      <c r="Z36" s="118"/>
      <c r="AA36" s="118"/>
      <c r="AB36" s="118"/>
      <c r="AC36" s="119"/>
      <c r="AD36" s="117"/>
      <c r="AE36" s="119"/>
      <c r="AF36" s="129" t="str">
        <f>IF(O36="","",IF(VLOOKUP(O36,'R06研修事業一覧'!$A$2:$D$70,4,FALSE)="","",VLOOKUP(O36,'R06研修事業一覧'!$A$2:$D$70,4,FALSE)))</f>
        <v/>
      </c>
      <c r="AG36" s="130"/>
      <c r="AH36" s="130"/>
      <c r="AI36" s="130"/>
      <c r="AJ36" s="130"/>
      <c r="AK36" s="130"/>
      <c r="AL36" s="130"/>
      <c r="AM36" s="131"/>
      <c r="AO36" s="58"/>
      <c r="AP36" s="58"/>
    </row>
    <row r="37" spans="1:68" s="13" customFormat="1" ht="25.5" customHeight="1">
      <c r="A37" s="13">
        <v>114</v>
      </c>
      <c r="B37" s="13" t="str">
        <f>IF(O37="","",#REF!)</f>
        <v/>
      </c>
      <c r="C37" s="14" t="str">
        <f>IF(O37="","",#REF!)</f>
        <v/>
      </c>
      <c r="D37" s="15" t="str">
        <f>IF(O37="","",#REF!&amp;"-"&amp;#REF!&amp;A37)</f>
        <v/>
      </c>
      <c r="E37" s="13">
        <f t="shared" si="0"/>
        <v>0</v>
      </c>
      <c r="F37" s="13" t="e">
        <f>IF(VLOOKUP($O37,'R06研修事業一覧'!$1:$1048576,4,0)="","",VLOOKUP($O37,'R06研修事業一覧'!$1:$1048576,4,0))</f>
        <v>#N/A</v>
      </c>
      <c r="G37" s="16">
        <f>IF(O37="",0,MATCH(V37,'R06研修事業一覧'!$F:$F,0)-1)</f>
        <v>0</v>
      </c>
      <c r="H37" s="16" t="str">
        <f>IF(O37="","",VLOOKUP(E37,'R06研修事業一覧'!$1:$1048576,5,0))</f>
        <v/>
      </c>
      <c r="I37" s="16" t="str">
        <f t="shared" si="1"/>
        <v/>
      </c>
      <c r="J37" s="16" t="str">
        <f>IF(I37="","",(VLOOKUP(I37,'R06研修事業一覧'!B:Q,8,0)))&amp;""</f>
        <v/>
      </c>
      <c r="K37" s="16" t="e">
        <f>IF(VLOOKUP(I37,'R06研修事業一覧'!B:Q,5,0)=0,VLOOKUP(I37,'R06研修事業一覧'!B:Q,6,0),"")&amp;""</f>
        <v>#N/A</v>
      </c>
      <c r="L37" s="34" t="e">
        <f>IF(VLOOKUP(I37,'R06研修事業一覧'!$B:$Q,14,0)="","",VLOOKUP(I37,'R06研修事業一覧'!$B:$Q,14,0))</f>
        <v>#N/A</v>
      </c>
      <c r="M37" s="14" t="str">
        <f>IF(O37="","",#REF!&amp;"-"&amp;#REF!&amp;"-"&amp;#REF!)</f>
        <v/>
      </c>
      <c r="N37" s="25"/>
      <c r="O37" s="67"/>
      <c r="P37" s="123" t="str">
        <f>IF(O37="","",VLOOKUP(O37,'R06研修事業一覧'!$A$2:$B$70,2,FALSE))</f>
        <v/>
      </c>
      <c r="Q37" s="124"/>
      <c r="R37" s="124"/>
      <c r="S37" s="124"/>
      <c r="T37" s="124"/>
      <c r="U37" s="125"/>
      <c r="V37" s="66" t="str">
        <f>IF(O37="","",IF(VLOOKUP(O37,'R06研修事業一覧'!$A$2:$D$70,3,FALSE)="","",VLOOKUP(O37,'R06研修事業一覧'!$A$2:$D$70,3,FALSE)))</f>
        <v/>
      </c>
      <c r="W37" s="117"/>
      <c r="X37" s="119"/>
      <c r="Y37" s="117"/>
      <c r="Z37" s="118"/>
      <c r="AA37" s="118"/>
      <c r="AB37" s="118"/>
      <c r="AC37" s="118"/>
      <c r="AD37" s="117"/>
      <c r="AE37" s="119"/>
      <c r="AF37" s="130" t="str">
        <f>IF(O37="","",IF(VLOOKUP(O37,'R06研修事業一覧'!$A$2:$D$70,4,FALSE)="","",VLOOKUP(O37,'R06研修事業一覧'!$A$2:$D$70,4,FALSE)))</f>
        <v/>
      </c>
      <c r="AG37" s="130"/>
      <c r="AH37" s="130"/>
      <c r="AI37" s="130"/>
      <c r="AJ37" s="130"/>
      <c r="AK37" s="130"/>
      <c r="AL37" s="130"/>
      <c r="AM37" s="131"/>
      <c r="AO37" s="58"/>
      <c r="AP37" s="58"/>
    </row>
    <row r="38" spans="1:68" s="13" customFormat="1" ht="25.5" customHeight="1">
      <c r="A38" s="13">
        <v>115</v>
      </c>
      <c r="B38" s="13" t="str">
        <f>IF(O38="","",#REF!)</f>
        <v/>
      </c>
      <c r="C38" s="14" t="str">
        <f>IF(O38="","",#REF!)</f>
        <v/>
      </c>
      <c r="D38" s="15" t="str">
        <f>IF(O38="","",#REF!&amp;"-"&amp;#REF!&amp;A38)</f>
        <v/>
      </c>
      <c r="E38" s="13">
        <f t="shared" si="0"/>
        <v>0</v>
      </c>
      <c r="F38" s="13" t="e">
        <f>IF(VLOOKUP($O38,'R06研修事業一覧'!$1:$1048576,4,0)="","",VLOOKUP($O38,'R06研修事業一覧'!$1:$1048576,4,0))</f>
        <v>#N/A</v>
      </c>
      <c r="G38" s="16">
        <f>IF(O38="",0,MATCH(V38,'R06研修事業一覧'!$F:$F,0)-1)</f>
        <v>0</v>
      </c>
      <c r="H38" s="16" t="str">
        <f>IF(O38="","",VLOOKUP(E38,'R06研修事業一覧'!$1:$1048576,5,0))</f>
        <v/>
      </c>
      <c r="I38" s="16" t="str">
        <f t="shared" si="1"/>
        <v/>
      </c>
      <c r="J38" s="16" t="str">
        <f>IF(I38="","",(VLOOKUP(I38,'R06研修事業一覧'!B:Q,8,0)))&amp;""</f>
        <v/>
      </c>
      <c r="K38" s="16" t="e">
        <f>IF(VLOOKUP(I38,'R06研修事業一覧'!B:Q,5,0)=0,VLOOKUP(I38,'R06研修事業一覧'!B:Q,6,0),"")&amp;""</f>
        <v>#N/A</v>
      </c>
      <c r="L38" s="34" t="e">
        <f>IF(VLOOKUP(I38,'R06研修事業一覧'!$B:$Q,14,0)="","",VLOOKUP(I38,'R06研修事業一覧'!$B:$Q,14,0))</f>
        <v>#N/A</v>
      </c>
      <c r="M38" s="14" t="str">
        <f>IF(O38="","",#REF!&amp;"-"&amp;#REF!&amp;"-"&amp;#REF!)</f>
        <v/>
      </c>
      <c r="N38" s="25"/>
      <c r="O38" s="82"/>
      <c r="P38" s="123" t="str">
        <f>IF(O38="","",VLOOKUP(O38,'R06研修事業一覧'!$A$2:$B$70,2,FALSE))</f>
        <v/>
      </c>
      <c r="Q38" s="124"/>
      <c r="R38" s="124"/>
      <c r="S38" s="124"/>
      <c r="T38" s="124"/>
      <c r="U38" s="125"/>
      <c r="V38" s="83" t="str">
        <f>IF(O38="","",IF(VLOOKUP(O38,'R06研修事業一覧'!$A$2:$D$70,3,FALSE)="","",VLOOKUP(O38,'R06研修事業一覧'!$A$2:$D$70,3,FALSE)))</f>
        <v/>
      </c>
      <c r="W38" s="117"/>
      <c r="X38" s="119"/>
      <c r="Y38" s="117"/>
      <c r="Z38" s="118"/>
      <c r="AA38" s="118"/>
      <c r="AB38" s="118"/>
      <c r="AC38" s="118"/>
      <c r="AD38" s="117"/>
      <c r="AE38" s="119"/>
      <c r="AF38" s="130" t="str">
        <f>IF(O38="","",IF(VLOOKUP(O38,'R06研修事業一覧'!$A$2:$D$70,4,FALSE)="","",VLOOKUP(O38,'R06研修事業一覧'!$A$2:$D$70,4,FALSE)))</f>
        <v/>
      </c>
      <c r="AG38" s="130"/>
      <c r="AH38" s="130"/>
      <c r="AI38" s="130"/>
      <c r="AJ38" s="130"/>
      <c r="AK38" s="130"/>
      <c r="AL38" s="130"/>
      <c r="AM38" s="131"/>
      <c r="AO38" s="58"/>
      <c r="AP38" s="58"/>
    </row>
    <row r="39" spans="1:68" s="13" customFormat="1" ht="25.5" customHeight="1">
      <c r="A39" s="13">
        <v>116</v>
      </c>
      <c r="B39" s="13" t="str">
        <f>IF(O39="","",#REF!)</f>
        <v/>
      </c>
      <c r="C39" s="14" t="str">
        <f>IF(O39="","",#REF!)</f>
        <v/>
      </c>
      <c r="D39" s="15" t="str">
        <f>IF(O39="","",#REF!&amp;"-"&amp;#REF!&amp;A39)</f>
        <v/>
      </c>
      <c r="E39" s="13">
        <f t="shared" si="0"/>
        <v>0</v>
      </c>
      <c r="F39" s="13" t="e">
        <f>IF(VLOOKUP($O39,'R06研修事業一覧'!$1:$1048576,4,0)="","",VLOOKUP($O39,'R06研修事業一覧'!$1:$1048576,4,0))</f>
        <v>#N/A</v>
      </c>
      <c r="G39" s="16">
        <f>IF(O39="",0,MATCH(V39,'R06研修事業一覧'!$F:$F,0)-1)</f>
        <v>0</v>
      </c>
      <c r="H39" s="16" t="str">
        <f>IF(O39="","",VLOOKUP(E39,'R06研修事業一覧'!$1:$1048576,5,0))</f>
        <v/>
      </c>
      <c r="I39" s="16" t="str">
        <f t="shared" si="1"/>
        <v/>
      </c>
      <c r="J39" s="16" t="str">
        <f>IF(I39="","",(VLOOKUP(I39,'R06研修事業一覧'!B:Q,8,0)))&amp;""</f>
        <v/>
      </c>
      <c r="K39" s="16" t="e">
        <f>IF(VLOOKUP(I39,'R06研修事業一覧'!B:Q,5,0)=0,VLOOKUP(I39,'R06研修事業一覧'!B:Q,6,0),"")&amp;""</f>
        <v>#N/A</v>
      </c>
      <c r="L39" s="34" t="e">
        <f>IF(VLOOKUP(I39,'R06研修事業一覧'!$B:$Q,14,0)="","",VLOOKUP(I39,'R06研修事業一覧'!$B:$Q,14,0))</f>
        <v>#N/A</v>
      </c>
      <c r="M39" s="14" t="str">
        <f>IF(O39="","",#REF!&amp;"-"&amp;#REF!&amp;"-"&amp;#REF!)</f>
        <v/>
      </c>
      <c r="N39" s="25"/>
      <c r="O39" s="82"/>
      <c r="P39" s="123" t="str">
        <f>IF(O39="","",VLOOKUP(O39,'R06研修事業一覧'!$A$2:$B$70,2,FALSE))</f>
        <v/>
      </c>
      <c r="Q39" s="124"/>
      <c r="R39" s="124"/>
      <c r="S39" s="124"/>
      <c r="T39" s="124"/>
      <c r="U39" s="125"/>
      <c r="V39" s="83" t="str">
        <f>IF(O39="","",IF(VLOOKUP(O39,'R06研修事業一覧'!$A$2:$D$70,3,FALSE)="","",VLOOKUP(O39,'R06研修事業一覧'!$A$2:$D$70,3,FALSE)))</f>
        <v/>
      </c>
      <c r="W39" s="117"/>
      <c r="X39" s="119"/>
      <c r="Y39" s="117"/>
      <c r="Z39" s="118"/>
      <c r="AA39" s="118"/>
      <c r="AB39" s="118"/>
      <c r="AC39" s="118"/>
      <c r="AD39" s="117"/>
      <c r="AE39" s="119"/>
      <c r="AF39" s="130" t="str">
        <f>IF(O39="","",IF(VLOOKUP(O39,'R06研修事業一覧'!$A$2:$D$70,4,FALSE)="","",VLOOKUP(O39,'R06研修事業一覧'!$A$2:$D$70,4,FALSE)))</f>
        <v/>
      </c>
      <c r="AG39" s="130"/>
      <c r="AH39" s="130"/>
      <c r="AI39" s="130"/>
      <c r="AJ39" s="130"/>
      <c r="AK39" s="130"/>
      <c r="AL39" s="130"/>
      <c r="AM39" s="131"/>
      <c r="AO39" s="58"/>
      <c r="AP39" s="58"/>
    </row>
    <row r="40" spans="1:68" s="13" customFormat="1" ht="8.25" customHeight="1">
      <c r="B40" s="13" t="str">
        <f>IF(O40="","",#REF!)</f>
        <v/>
      </c>
      <c r="C40" s="14" t="str">
        <f>IF(O40="","",#REF!)</f>
        <v/>
      </c>
      <c r="D40" s="16"/>
      <c r="E40" s="13">
        <f t="shared" si="0"/>
        <v>0</v>
      </c>
      <c r="G40" s="16"/>
      <c r="H40" s="16"/>
      <c r="I40" s="16"/>
      <c r="J40" s="16"/>
      <c r="K40" s="16"/>
      <c r="L40" s="34"/>
      <c r="M40" s="16" t="str">
        <f>IF(O40="","",#REF!&amp;"-"&amp;#REF!&amp;"-"&amp;#REF!)</f>
        <v/>
      </c>
      <c r="N40" s="17"/>
      <c r="O40" s="17"/>
      <c r="P40" s="18"/>
      <c r="Q40" s="18"/>
      <c r="R40" s="18"/>
      <c r="S40" s="18"/>
      <c r="T40" s="18"/>
      <c r="U40" s="18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9"/>
      <c r="AG40" s="19"/>
      <c r="AH40" s="20"/>
      <c r="AI40" s="20"/>
      <c r="AJ40" s="20"/>
      <c r="AK40" s="20"/>
      <c r="AL40" s="20"/>
      <c r="AM40" s="20"/>
      <c r="AO40" s="58"/>
      <c r="AP40" s="58"/>
    </row>
    <row r="41" spans="1:68" s="13" customFormat="1" ht="16.5" customHeight="1">
      <c r="C41" s="14"/>
      <c r="D41" s="16"/>
      <c r="G41" s="16"/>
      <c r="H41" s="16"/>
      <c r="I41" s="16"/>
      <c r="J41" s="16"/>
      <c r="K41" s="16"/>
      <c r="L41" s="34"/>
      <c r="M41" s="16"/>
      <c r="N41" s="161" t="s">
        <v>33</v>
      </c>
      <c r="O41" s="161"/>
      <c r="P41" s="161"/>
      <c r="Q41" s="161"/>
      <c r="R41" s="161"/>
      <c r="S41" s="161"/>
      <c r="T41" s="161"/>
      <c r="U41" s="16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O41" s="58"/>
      <c r="AP41" s="58"/>
    </row>
    <row r="42" spans="1:68" s="13" customFormat="1" ht="25.5" customHeight="1">
      <c r="C42" s="14"/>
      <c r="D42" s="16"/>
      <c r="G42" s="16"/>
      <c r="H42" s="16"/>
      <c r="I42" s="16"/>
      <c r="J42" s="16"/>
      <c r="K42" s="16"/>
      <c r="L42" s="34"/>
      <c r="M42" s="16"/>
      <c r="N42" s="21"/>
      <c r="O42" s="162" t="s">
        <v>177</v>
      </c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58"/>
      <c r="AP42" s="58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</row>
    <row r="43" spans="1:68" s="13" customFormat="1" ht="25.5" customHeight="1">
      <c r="C43" s="14"/>
      <c r="D43" s="16"/>
      <c r="G43" s="16"/>
      <c r="H43" s="16"/>
      <c r="I43" s="16"/>
      <c r="J43" s="16"/>
      <c r="K43" s="16"/>
      <c r="L43" s="34"/>
      <c r="M43" s="16"/>
      <c r="N43" s="21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58"/>
      <c r="AP43" s="58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</row>
    <row r="44" spans="1:68" s="13" customFormat="1" ht="25.5" customHeight="1">
      <c r="C44" s="14"/>
      <c r="D44" s="16"/>
      <c r="G44" s="16"/>
      <c r="H44" s="16"/>
      <c r="I44" s="16"/>
      <c r="J44" s="16"/>
      <c r="K44" s="16"/>
      <c r="L44" s="34"/>
      <c r="M44" s="16"/>
      <c r="N44" s="21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58"/>
      <c r="AP44" s="58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</row>
    <row r="45" spans="1:68" s="13" customFormat="1" ht="25.5" customHeight="1">
      <c r="C45" s="14"/>
      <c r="D45" s="16"/>
      <c r="G45" s="16"/>
      <c r="H45" s="16"/>
      <c r="I45" s="16"/>
      <c r="J45" s="16"/>
      <c r="K45" s="16"/>
      <c r="L45" s="34"/>
      <c r="M45" s="16"/>
      <c r="N45" s="21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58"/>
      <c r="AP45" s="58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</row>
    <row r="46" spans="1:68" s="13" customFormat="1" ht="54" customHeight="1">
      <c r="C46" s="14"/>
      <c r="D46" s="16"/>
      <c r="G46" s="16"/>
      <c r="H46" s="16"/>
      <c r="I46" s="16"/>
      <c r="J46" s="16"/>
      <c r="K46" s="16"/>
      <c r="L46" s="34"/>
      <c r="M46" s="16"/>
      <c r="N46" s="21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58"/>
      <c r="AP46" s="58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</row>
    <row r="47" spans="1:68" s="13" customFormat="1" ht="18.75" customHeight="1">
      <c r="C47" s="14"/>
      <c r="D47" s="16"/>
      <c r="G47" s="16"/>
      <c r="H47" s="16"/>
      <c r="I47" s="16"/>
      <c r="J47" s="16"/>
      <c r="K47" s="16"/>
      <c r="L47" s="34"/>
      <c r="M47" s="16"/>
      <c r="N47" s="17"/>
      <c r="O47" s="158" t="s">
        <v>26</v>
      </c>
      <c r="P47" s="159"/>
      <c r="Q47" s="159"/>
      <c r="R47" s="159"/>
      <c r="S47" s="159"/>
      <c r="T47" s="159"/>
      <c r="U47" s="160"/>
      <c r="V47" s="152" t="s">
        <v>37</v>
      </c>
      <c r="W47" s="153"/>
      <c r="X47" s="153"/>
      <c r="Y47" s="153"/>
      <c r="Z47" s="153"/>
      <c r="AA47" s="153"/>
      <c r="AB47" s="153"/>
      <c r="AC47" s="153"/>
      <c r="AD47" s="154"/>
      <c r="AE47" s="17"/>
      <c r="AF47" s="19"/>
      <c r="AG47" s="19"/>
      <c r="AH47" s="20"/>
      <c r="AI47" s="20"/>
      <c r="AJ47" s="20"/>
      <c r="AK47" s="20"/>
      <c r="AL47" s="20"/>
      <c r="AM47" s="20"/>
      <c r="AO47" s="58"/>
      <c r="AP47" s="58"/>
    </row>
    <row r="48" spans="1:68" s="13" customFormat="1" ht="18.75" customHeight="1">
      <c r="C48" s="14"/>
      <c r="D48" s="16"/>
      <c r="G48" s="16"/>
      <c r="H48" s="16"/>
      <c r="I48" s="16"/>
      <c r="J48" s="16"/>
      <c r="K48" s="16"/>
      <c r="L48" s="34"/>
      <c r="M48" s="16"/>
      <c r="N48" s="17"/>
      <c r="O48" s="158" t="s">
        <v>34</v>
      </c>
      <c r="P48" s="159"/>
      <c r="Q48" s="159"/>
      <c r="R48" s="159"/>
      <c r="S48" s="159"/>
      <c r="T48" s="159"/>
      <c r="U48" s="160"/>
      <c r="V48" s="155" t="s">
        <v>174</v>
      </c>
      <c r="W48" s="156"/>
      <c r="X48" s="156"/>
      <c r="Y48" s="156"/>
      <c r="Z48" s="156"/>
      <c r="AA48" s="156"/>
      <c r="AB48" s="156"/>
      <c r="AC48" s="156"/>
      <c r="AD48" s="157"/>
      <c r="AE48" s="22"/>
      <c r="AF48" s="19"/>
      <c r="AG48" s="19"/>
      <c r="AH48" s="20"/>
      <c r="AI48" s="20"/>
      <c r="AJ48" s="20"/>
      <c r="AK48" s="20"/>
      <c r="AL48" s="20"/>
      <c r="AM48" s="20"/>
      <c r="AO48" s="58"/>
      <c r="AP48" s="58"/>
    </row>
    <row r="49" spans="3:42" s="13" customFormat="1" ht="20.25" customHeight="1">
      <c r="C49" s="14"/>
      <c r="D49" s="16"/>
      <c r="G49" s="16"/>
      <c r="H49" s="16"/>
      <c r="I49" s="16"/>
      <c r="J49" s="16"/>
      <c r="K49" s="16"/>
      <c r="L49" s="34"/>
      <c r="M49" s="16"/>
      <c r="N49" s="17"/>
      <c r="O49" s="17"/>
      <c r="P49" s="18"/>
      <c r="Q49" s="18"/>
      <c r="R49" s="18"/>
      <c r="S49" s="23"/>
      <c r="T49" s="23"/>
      <c r="U49" s="23"/>
      <c r="V49" s="23" t="s">
        <v>175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0"/>
      <c r="AK49" s="20"/>
      <c r="AL49" s="20"/>
      <c r="AM49" s="20"/>
      <c r="AO49" s="58"/>
      <c r="AP49" s="58"/>
    </row>
    <row r="50" spans="3:42" ht="15.75" customHeight="1">
      <c r="L50" s="34"/>
    </row>
    <row r="51" spans="3:42" ht="15.75" customHeight="1">
      <c r="L51" s="34"/>
    </row>
    <row r="52" spans="3:42" ht="15.75" customHeight="1">
      <c r="L52" s="34"/>
    </row>
    <row r="53" spans="3:42" ht="15.75" customHeight="1">
      <c r="L53" s="34"/>
    </row>
    <row r="54" spans="3:42" ht="15.75" customHeight="1">
      <c r="L54" s="34"/>
    </row>
    <row r="55" spans="3:42" ht="15.75" customHeight="1">
      <c r="L55" s="34"/>
    </row>
    <row r="56" spans="3:42" ht="15.75" customHeight="1">
      <c r="L56" s="34"/>
    </row>
    <row r="57" spans="3:42" ht="15.75" customHeight="1">
      <c r="L57" s="34"/>
    </row>
    <row r="58" spans="3:42" ht="15.75" customHeight="1">
      <c r="L58" s="34"/>
    </row>
    <row r="59" spans="3:42" ht="15.75" customHeight="1">
      <c r="L59" s="34"/>
    </row>
    <row r="60" spans="3:42" ht="15.75" customHeight="1">
      <c r="L60" s="34"/>
    </row>
    <row r="61" spans="3:42" ht="15.75" customHeight="1">
      <c r="L61" s="34"/>
    </row>
    <row r="62" spans="3:42" ht="15.75" customHeight="1">
      <c r="L62" s="34"/>
    </row>
    <row r="63" spans="3:42" ht="15.75" customHeight="1">
      <c r="L63" s="34"/>
    </row>
  </sheetData>
  <sheetProtection selectLockedCells="1"/>
  <mergeCells count="113">
    <mergeCell ref="AB12:AC12"/>
    <mergeCell ref="AB14:AC14"/>
    <mergeCell ref="AD14:AM14"/>
    <mergeCell ref="AB16:AD16"/>
    <mergeCell ref="AK16:AM16"/>
    <mergeCell ref="AE16:AF16"/>
    <mergeCell ref="AH16:AI16"/>
    <mergeCell ref="N19:AN19"/>
    <mergeCell ref="AA1:AL1"/>
    <mergeCell ref="AN1:AR1"/>
    <mergeCell ref="AE3:AG3"/>
    <mergeCell ref="AI3:AJ3"/>
    <mergeCell ref="AE4:AG4"/>
    <mergeCell ref="AH4:AJ4"/>
    <mergeCell ref="AN4:AO4"/>
    <mergeCell ref="AP4:AR4"/>
    <mergeCell ref="N6:AM6"/>
    <mergeCell ref="G20:H21"/>
    <mergeCell ref="O20:P21"/>
    <mergeCell ref="Q20:AM20"/>
    <mergeCell ref="Q21:AM21"/>
    <mergeCell ref="P23:U23"/>
    <mergeCell ref="W23:X23"/>
    <mergeCell ref="Y23:AC23"/>
    <mergeCell ref="AD23:AE23"/>
    <mergeCell ref="AF23:AM23"/>
    <mergeCell ref="P24:U24"/>
    <mergeCell ref="W24:X24"/>
    <mergeCell ref="Y24:AC24"/>
    <mergeCell ref="AD24:AE24"/>
    <mergeCell ref="AF24:AM24"/>
    <mergeCell ref="P25:U25"/>
    <mergeCell ref="W25:X25"/>
    <mergeCell ref="Y25:AC25"/>
    <mergeCell ref="AD25:AE25"/>
    <mergeCell ref="AF25:AM25"/>
    <mergeCell ref="P26:U26"/>
    <mergeCell ref="W26:X26"/>
    <mergeCell ref="Y26:AC26"/>
    <mergeCell ref="AD26:AE26"/>
    <mergeCell ref="AF26:AM26"/>
    <mergeCell ref="P27:U27"/>
    <mergeCell ref="W27:X27"/>
    <mergeCell ref="Y27:AC27"/>
    <mergeCell ref="AD27:AE27"/>
    <mergeCell ref="AF27:AM27"/>
    <mergeCell ref="P28:U28"/>
    <mergeCell ref="W28:X28"/>
    <mergeCell ref="Y28:AC28"/>
    <mergeCell ref="AD28:AE28"/>
    <mergeCell ref="AF28:AM28"/>
    <mergeCell ref="P29:U29"/>
    <mergeCell ref="W29:X29"/>
    <mergeCell ref="Y29:AC29"/>
    <mergeCell ref="AD29:AE29"/>
    <mergeCell ref="AF29:AM29"/>
    <mergeCell ref="P30:U30"/>
    <mergeCell ref="W30:X30"/>
    <mergeCell ref="Y30:AC30"/>
    <mergeCell ref="AD30:AE30"/>
    <mergeCell ref="AF30:AM30"/>
    <mergeCell ref="P31:U31"/>
    <mergeCell ref="W31:X31"/>
    <mergeCell ref="Y31:AC31"/>
    <mergeCell ref="AD31:AE31"/>
    <mergeCell ref="AF31:AM31"/>
    <mergeCell ref="P32:U32"/>
    <mergeCell ref="W32:X32"/>
    <mergeCell ref="Y32:AC32"/>
    <mergeCell ref="AD32:AE32"/>
    <mergeCell ref="AF32:AM32"/>
    <mergeCell ref="P33:U33"/>
    <mergeCell ref="W33:X33"/>
    <mergeCell ref="Y33:AC33"/>
    <mergeCell ref="AD33:AE33"/>
    <mergeCell ref="AF33:AM33"/>
    <mergeCell ref="Y37:AC37"/>
    <mergeCell ref="AD37:AE37"/>
    <mergeCell ref="AF37:AM37"/>
    <mergeCell ref="P34:U34"/>
    <mergeCell ref="W34:X34"/>
    <mergeCell ref="Y34:AC34"/>
    <mergeCell ref="AD34:AE34"/>
    <mergeCell ref="AF34:AM34"/>
    <mergeCell ref="P35:U35"/>
    <mergeCell ref="W35:X35"/>
    <mergeCell ref="Y35:AC35"/>
    <mergeCell ref="AD35:AE35"/>
    <mergeCell ref="AF35:AM35"/>
    <mergeCell ref="N41:U41"/>
    <mergeCell ref="O42:AN46"/>
    <mergeCell ref="O47:U47"/>
    <mergeCell ref="V47:AD47"/>
    <mergeCell ref="O48:U48"/>
    <mergeCell ref="V48:AD48"/>
    <mergeCell ref="AD12:AM12"/>
    <mergeCell ref="W38:X38"/>
    <mergeCell ref="AD38:AE38"/>
    <mergeCell ref="AF38:AM38"/>
    <mergeCell ref="P39:U39"/>
    <mergeCell ref="W39:X39"/>
    <mergeCell ref="Y39:AC39"/>
    <mergeCell ref="AD39:AE39"/>
    <mergeCell ref="AF39:AM39"/>
    <mergeCell ref="P38:U38"/>
    <mergeCell ref="Y38:AC38"/>
    <mergeCell ref="P36:U36"/>
    <mergeCell ref="W36:X36"/>
    <mergeCell ref="Y36:AC36"/>
    <mergeCell ref="AD36:AE36"/>
    <mergeCell ref="AF36:AM36"/>
    <mergeCell ref="P37:U37"/>
    <mergeCell ref="W37:X37"/>
  </mergeCells>
  <phoneticPr fontId="2"/>
  <conditionalFormatting sqref="AP4:AR4">
    <cfRule type="cellIs" dxfId="6" priority="11" stopIfTrue="1" operator="greaterThanOrEqual">
      <formula>1</formula>
    </cfRule>
  </conditionalFormatting>
  <conditionalFormatting sqref="AL3 AH3:AI3">
    <cfRule type="cellIs" dxfId="5" priority="3" stopIfTrue="1" operator="equal">
      <formula>""</formula>
    </cfRule>
  </conditionalFormatting>
  <conditionalFormatting sqref="AH8 AJ8">
    <cfRule type="cellIs" dxfId="4" priority="6" stopIfTrue="1" operator="equal">
      <formula>""</formula>
    </cfRule>
  </conditionalFormatting>
  <conditionalFormatting sqref="AH4:AJ4">
    <cfRule type="cellIs" dxfId="3" priority="4" stopIfTrue="1" operator="equal">
      <formula>""</formula>
    </cfRule>
  </conditionalFormatting>
  <conditionalFormatting sqref="AK3">
    <cfRule type="cellIs" dxfId="2" priority="5" stopIfTrue="1" operator="equal">
      <formula>""</formula>
    </cfRule>
  </conditionalFormatting>
  <conditionalFormatting sqref="AF8">
    <cfRule type="cellIs" dxfId="1" priority="2" stopIfTrue="1" operator="equal">
      <formula>""</formula>
    </cfRule>
  </conditionalFormatting>
  <conditionalFormatting sqref="AD12 AD14 AE16 AH16 AK16">
    <cfRule type="cellIs" dxfId="0" priority="1" stopIfTrue="1" operator="equal">
      <formula>""</formula>
    </cfRule>
  </conditionalFormatting>
  <dataValidations count="10">
    <dataValidation imeMode="hiragana" allowBlank="1" showInputMessage="1" showErrorMessage="1" prompt="園名は，正式名称（例：○○立○○園）を記入してください。" sqref="AD12" xr:uid="{F37487A3-9BD1-44C8-84B5-AEC5F0257039}"/>
    <dataValidation type="custom" imeMode="hiragana" allowBlank="1" showInputMessage="1" showErrorMessage="1" error="姓と名の間を「全角１文字」空けて入力してください。" prompt="姓と名の間を全角１文字空けて入力する。" sqref="Y24:AC39" xr:uid="{00000000-0002-0000-0100-000002000000}">
      <formula1>FIND("　",Y24)&gt;1</formula1>
    </dataValidation>
    <dataValidation allowBlank="1" showInputMessage="1" sqref="N23:N39" xr:uid="{00000000-0002-0000-0100-000004000000}"/>
    <dataValidation imeMode="halfAlpha" allowBlank="1" showInputMessage="1" showErrorMessage="1" prompt="総ページ数を入力する。１枚目に入力すると，２枚目にも自動表示される。" sqref="AK3" xr:uid="{48AA832A-DBE7-4255-9B9D-63FA44CE8566}"/>
    <dataValidation imeMode="halfAlpha" allowBlank="1" showInputMessage="1" showErrorMessage="1" prompt="コース記号は，半角英数字（英字は大文字）で入力する。" sqref="V24:V39" xr:uid="{00000000-0002-0000-0100-000006000000}"/>
    <dataValidation imeMode="halfAlpha" allowBlank="1" showInputMessage="1" showErrorMessage="1" prompt="「研修番号」を入力すると，入力不要の欄には「*」が表示される。空白となっている欄に必要事項を入力する。_x000a_なお，複数のコースがある講座については，〔コース等記号〕欄に「記号入力」と表示され，〔職名〕・〔職員番号〕の欄には「#N/A」と表示される。その場合には，「記号入力」と表示されるセルに「コース記号」を上書きした上で，空白となっている欄に必要事項を入力する。" sqref="O24:O39" xr:uid="{00000000-0002-0000-0100-000007000000}"/>
    <dataValidation imeMode="hiragana" allowBlank="1" showInputMessage="1" showErrorMessage="1" sqref="Y40:AC40 N41 AQ42 O42 AF24:AM39 W24:X39 AD14" xr:uid="{00000000-0002-0000-0100-000008000000}"/>
    <dataValidation imeMode="off" allowBlank="1" showInputMessage="1" showErrorMessage="1" sqref="V40 AK16 AE16 AH16" xr:uid="{00000000-0002-0000-0100-000009000000}"/>
    <dataValidation imeMode="halfAlpha" allowBlank="1" showInputMessage="1" showErrorMessage="1" sqref="V23 N47:O49 AP4:AR4 N40:O40 AD40:AE40 G22:H23 AE47 AJ8 AH8 AJ4 AH3:AI4 AL3 AF8" xr:uid="{00000000-0002-0000-0100-00000A000000}"/>
    <dataValidation imeMode="halfAlpha" operator="equal" allowBlank="1" showInputMessage="1" showErrorMessage="1" error="職員番号は７桁で入力してください。" sqref="AD24:AE39" xr:uid="{00000000-0002-0000-0100-00000B000000}"/>
  </dataValidations>
  <pageMargins left="0.59055118110236227" right="0.35433070866141736" top="0.43307086614173229" bottom="0.51181102362204722" header="0.27559055118110237" footer="0.35433070866141736"/>
  <pageSetup paperSize="9" scale="79" orientation="portrait" errors="NA" horizontalDpi="4294967294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9"/>
  <sheetViews>
    <sheetView view="pageBreakPreview" zoomScale="110" zoomScaleNormal="100" zoomScaleSheetLayoutView="110"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B69" sqref="B69"/>
    </sheetView>
  </sheetViews>
  <sheetFormatPr defaultColWidth="9" defaultRowHeight="13"/>
  <cols>
    <col min="1" max="1" width="7.6328125" style="40" customWidth="1"/>
    <col min="2" max="2" width="41.36328125" style="30" customWidth="1"/>
    <col min="3" max="3" width="8.6328125" style="30" customWidth="1"/>
    <col min="4" max="5" width="14.90625" style="30" customWidth="1"/>
    <col min="6" max="7" width="3.6328125" style="42" customWidth="1"/>
    <col min="8" max="8" width="3.6328125" style="41" customWidth="1"/>
    <col min="9" max="10" width="9" style="30"/>
    <col min="11" max="16384" width="9" style="31"/>
  </cols>
  <sheetData>
    <row r="1" spans="1:10" ht="13.5" thickBot="1">
      <c r="A1" s="35" t="s">
        <v>17</v>
      </c>
      <c r="B1" s="36" t="s">
        <v>176</v>
      </c>
      <c r="C1" s="36" t="s">
        <v>131</v>
      </c>
      <c r="D1" s="26" t="s">
        <v>43</v>
      </c>
      <c r="E1" s="94"/>
      <c r="F1" s="43" t="s">
        <v>45</v>
      </c>
      <c r="G1" s="43" t="s">
        <v>46</v>
      </c>
      <c r="H1" s="44" t="s">
        <v>28</v>
      </c>
      <c r="I1" s="31"/>
      <c r="J1" s="31"/>
    </row>
    <row r="2" spans="1:10" ht="18.75" customHeight="1" thickBot="1">
      <c r="A2" s="35">
        <v>55</v>
      </c>
      <c r="B2" s="37" t="s">
        <v>178</v>
      </c>
      <c r="C2" s="99" t="s">
        <v>151</v>
      </c>
      <c r="D2" s="61"/>
      <c r="E2" s="95"/>
      <c r="F2" s="30"/>
      <c r="H2" s="42"/>
      <c r="I2" s="31"/>
      <c r="J2" s="31"/>
    </row>
    <row r="3" spans="1:10" ht="18.75" customHeight="1">
      <c r="A3" s="35">
        <v>57</v>
      </c>
      <c r="B3" s="37" t="s">
        <v>180</v>
      </c>
      <c r="C3" s="99" t="s">
        <v>179</v>
      </c>
      <c r="D3" s="61"/>
      <c r="E3" s="95"/>
      <c r="F3" s="30"/>
      <c r="H3" s="42"/>
      <c r="I3" s="31"/>
      <c r="J3" s="31"/>
    </row>
    <row r="4" spans="1:10" ht="18.5" customHeight="1">
      <c r="A4" s="35">
        <v>58</v>
      </c>
      <c r="B4" s="37" t="s">
        <v>181</v>
      </c>
      <c r="C4" s="99"/>
      <c r="D4" s="27" t="s">
        <v>145</v>
      </c>
      <c r="E4" s="95"/>
      <c r="F4" s="30"/>
      <c r="H4" s="42"/>
      <c r="I4" s="31"/>
      <c r="J4" s="31"/>
    </row>
    <row r="5" spans="1:10" ht="18.75" customHeight="1">
      <c r="A5" s="35" t="s">
        <v>74</v>
      </c>
      <c r="B5" s="39" t="s">
        <v>188</v>
      </c>
      <c r="C5" s="99" t="s">
        <v>151</v>
      </c>
      <c r="D5" s="27"/>
      <c r="E5" s="96"/>
      <c r="H5" s="42"/>
      <c r="I5" s="31"/>
      <c r="J5" s="31"/>
    </row>
    <row r="6" spans="1:10" ht="18.75" customHeight="1">
      <c r="A6" s="35" t="s">
        <v>75</v>
      </c>
      <c r="B6" s="39" t="s">
        <v>156</v>
      </c>
      <c r="C6" s="99" t="s">
        <v>151</v>
      </c>
      <c r="D6" s="27"/>
      <c r="E6" s="96"/>
      <c r="H6" s="42"/>
      <c r="I6" s="31"/>
      <c r="J6" s="31"/>
    </row>
    <row r="7" spans="1:10" ht="18.75" customHeight="1">
      <c r="A7" s="35" t="s">
        <v>76</v>
      </c>
      <c r="B7" s="39" t="s">
        <v>157</v>
      </c>
      <c r="C7" s="99" t="s">
        <v>151</v>
      </c>
      <c r="D7" s="27"/>
      <c r="E7" s="96"/>
      <c r="H7" s="42"/>
      <c r="I7" s="31"/>
      <c r="J7" s="31"/>
    </row>
    <row r="8" spans="1:10" ht="18.75" customHeight="1">
      <c r="A8" s="35" t="s">
        <v>77</v>
      </c>
      <c r="B8" s="39" t="s">
        <v>158</v>
      </c>
      <c r="C8" s="99" t="s">
        <v>151</v>
      </c>
      <c r="D8" s="27"/>
      <c r="E8" s="96"/>
      <c r="H8" s="42"/>
      <c r="I8" s="31"/>
      <c r="J8" s="31"/>
    </row>
    <row r="9" spans="1:10" ht="18.75" customHeight="1">
      <c r="A9" s="35" t="s">
        <v>78</v>
      </c>
      <c r="B9" s="39" t="s">
        <v>159</v>
      </c>
      <c r="C9" s="99" t="s">
        <v>151</v>
      </c>
      <c r="D9" s="27"/>
      <c r="E9" s="96"/>
      <c r="H9" s="42"/>
      <c r="I9" s="31"/>
      <c r="J9" s="31"/>
    </row>
    <row r="10" spans="1:10" ht="18.75" customHeight="1">
      <c r="A10" s="35" t="s">
        <v>79</v>
      </c>
      <c r="B10" s="39" t="s">
        <v>155</v>
      </c>
      <c r="C10" s="99" t="s">
        <v>151</v>
      </c>
      <c r="D10" s="27"/>
      <c r="E10" s="96"/>
      <c r="H10" s="42"/>
      <c r="I10" s="31"/>
      <c r="J10" s="31"/>
    </row>
    <row r="11" spans="1:10" ht="18.75" customHeight="1">
      <c r="A11" s="35" t="s">
        <v>80</v>
      </c>
      <c r="B11" s="39" t="s">
        <v>154</v>
      </c>
      <c r="C11" s="99" t="s">
        <v>151</v>
      </c>
      <c r="D11" s="27"/>
      <c r="E11" s="96"/>
      <c r="H11" s="42"/>
      <c r="I11" s="31"/>
      <c r="J11" s="31"/>
    </row>
    <row r="12" spans="1:10" ht="18.75" customHeight="1">
      <c r="A12" s="35" t="s">
        <v>81</v>
      </c>
      <c r="B12" s="39" t="s">
        <v>153</v>
      </c>
      <c r="C12" s="99" t="s">
        <v>151</v>
      </c>
      <c r="D12" s="27"/>
      <c r="E12" s="96"/>
      <c r="H12" s="42"/>
      <c r="I12" s="31"/>
      <c r="J12" s="31"/>
    </row>
    <row r="13" spans="1:10" ht="18.75" customHeight="1">
      <c r="A13" s="35" t="s">
        <v>82</v>
      </c>
      <c r="B13" s="39" t="s">
        <v>52</v>
      </c>
      <c r="C13" s="99" t="s">
        <v>151</v>
      </c>
      <c r="D13" s="27"/>
      <c r="E13" s="96"/>
      <c r="H13" s="42"/>
      <c r="I13" s="31"/>
      <c r="J13" s="31"/>
    </row>
    <row r="14" spans="1:10" ht="18.75" customHeight="1">
      <c r="A14" s="35" t="s">
        <v>83</v>
      </c>
      <c r="B14" s="39" t="s">
        <v>53</v>
      </c>
      <c r="C14" s="99" t="s">
        <v>151</v>
      </c>
      <c r="D14" s="27"/>
      <c r="E14" s="96"/>
      <c r="H14" s="42"/>
      <c r="I14" s="31"/>
      <c r="J14" s="31"/>
    </row>
    <row r="15" spans="1:10" ht="18.75" customHeight="1">
      <c r="A15" s="35" t="s">
        <v>84</v>
      </c>
      <c r="B15" s="39" t="s">
        <v>54</v>
      </c>
      <c r="C15" s="99" t="s">
        <v>151</v>
      </c>
      <c r="D15" s="27"/>
      <c r="E15" s="96"/>
      <c r="H15" s="42"/>
      <c r="I15" s="31"/>
      <c r="J15" s="31"/>
    </row>
    <row r="16" spans="1:10" ht="18.75" customHeight="1">
      <c r="A16" s="35" t="s">
        <v>85</v>
      </c>
      <c r="B16" s="39" t="s">
        <v>55</v>
      </c>
      <c r="C16" s="99" t="s">
        <v>151</v>
      </c>
      <c r="D16" s="27"/>
      <c r="E16" s="96"/>
      <c r="H16" s="42"/>
      <c r="I16" s="31"/>
      <c r="J16" s="31"/>
    </row>
    <row r="17" spans="1:10" ht="18.75" customHeight="1">
      <c r="A17" s="35" t="s">
        <v>86</v>
      </c>
      <c r="B17" s="39" t="s">
        <v>56</v>
      </c>
      <c r="C17" s="99" t="s">
        <v>151</v>
      </c>
      <c r="D17" s="27"/>
      <c r="E17" s="96"/>
      <c r="H17" s="42"/>
      <c r="I17" s="31"/>
      <c r="J17" s="31"/>
    </row>
    <row r="18" spans="1:10" ht="18.75" customHeight="1">
      <c r="A18" s="35" t="s">
        <v>87</v>
      </c>
      <c r="B18" s="39" t="s">
        <v>189</v>
      </c>
      <c r="C18" s="99" t="s">
        <v>151</v>
      </c>
      <c r="D18" s="27"/>
      <c r="E18" s="96"/>
      <c r="H18" s="42"/>
      <c r="I18" s="31"/>
      <c r="J18" s="31"/>
    </row>
    <row r="19" spans="1:10" ht="18.75" customHeight="1">
      <c r="A19" s="35" t="s">
        <v>88</v>
      </c>
      <c r="B19" s="39" t="s">
        <v>57</v>
      </c>
      <c r="C19" s="99" t="s">
        <v>151</v>
      </c>
      <c r="D19" s="27"/>
      <c r="E19" s="96"/>
      <c r="H19" s="42"/>
      <c r="I19" s="31"/>
      <c r="J19" s="31"/>
    </row>
    <row r="20" spans="1:10" ht="18.75" customHeight="1">
      <c r="A20" s="35" t="s">
        <v>89</v>
      </c>
      <c r="B20" s="39" t="s">
        <v>61</v>
      </c>
      <c r="C20" s="99" t="s">
        <v>151</v>
      </c>
      <c r="D20" s="27"/>
      <c r="E20" s="96"/>
      <c r="H20" s="42"/>
      <c r="I20" s="31"/>
      <c r="J20" s="31"/>
    </row>
    <row r="21" spans="1:10" ht="18.75" customHeight="1">
      <c r="A21" s="35" t="s">
        <v>90</v>
      </c>
      <c r="B21" s="38" t="s">
        <v>64</v>
      </c>
      <c r="C21" s="99" t="s">
        <v>151</v>
      </c>
      <c r="D21" s="27"/>
      <c r="E21" s="96"/>
      <c r="H21" s="42"/>
      <c r="I21" s="31"/>
      <c r="J21" s="31"/>
    </row>
    <row r="22" spans="1:10" ht="18.75" customHeight="1">
      <c r="A22" s="35" t="s">
        <v>91</v>
      </c>
      <c r="B22" s="39" t="s">
        <v>58</v>
      </c>
      <c r="C22" s="99" t="s">
        <v>151</v>
      </c>
      <c r="D22" s="27"/>
      <c r="E22" s="96"/>
      <c r="H22" s="42"/>
      <c r="I22" s="31"/>
      <c r="J22" s="31"/>
    </row>
    <row r="23" spans="1:10" ht="18.75" customHeight="1">
      <c r="A23" s="35" t="s">
        <v>92</v>
      </c>
      <c r="B23" s="38" t="s">
        <v>62</v>
      </c>
      <c r="C23" s="99" t="s">
        <v>151</v>
      </c>
      <c r="D23" s="27"/>
      <c r="E23" s="96"/>
      <c r="H23" s="42"/>
      <c r="I23" s="31"/>
      <c r="J23" s="31"/>
    </row>
    <row r="24" spans="1:10" ht="18.75" customHeight="1">
      <c r="A24" s="35" t="s">
        <v>93</v>
      </c>
      <c r="B24" s="39" t="s">
        <v>59</v>
      </c>
      <c r="C24" s="99" t="s">
        <v>151</v>
      </c>
      <c r="D24" s="27"/>
      <c r="E24" s="96"/>
      <c r="H24" s="42"/>
      <c r="I24" s="31"/>
      <c r="J24" s="31"/>
    </row>
    <row r="25" spans="1:10" ht="18.75" customHeight="1">
      <c r="A25" s="35" t="s">
        <v>94</v>
      </c>
      <c r="B25" s="39" t="s">
        <v>60</v>
      </c>
      <c r="C25" s="99" t="s">
        <v>151</v>
      </c>
      <c r="D25" s="27"/>
      <c r="E25" s="96"/>
      <c r="H25" s="42"/>
      <c r="I25" s="31"/>
      <c r="J25" s="31"/>
    </row>
    <row r="26" spans="1:10" ht="18.75" customHeight="1">
      <c r="A26" s="35" t="s">
        <v>95</v>
      </c>
      <c r="B26" s="38" t="s">
        <v>63</v>
      </c>
      <c r="C26" s="99" t="s">
        <v>151</v>
      </c>
      <c r="D26" s="27"/>
      <c r="E26" s="96"/>
      <c r="H26" s="42"/>
      <c r="I26" s="31"/>
      <c r="J26" s="31"/>
    </row>
    <row r="27" spans="1:10" ht="18.75" customHeight="1">
      <c r="A27" s="35" t="s">
        <v>96</v>
      </c>
      <c r="B27" s="38" t="s">
        <v>190</v>
      </c>
      <c r="C27" s="99" t="s">
        <v>151</v>
      </c>
      <c r="D27" s="28"/>
      <c r="E27" s="97"/>
      <c r="H27" s="42"/>
      <c r="I27" s="31"/>
      <c r="J27" s="31"/>
    </row>
    <row r="28" spans="1:10" ht="18.75" customHeight="1">
      <c r="A28" s="35" t="s">
        <v>97</v>
      </c>
      <c r="B28" s="38" t="s">
        <v>65</v>
      </c>
      <c r="C28" s="99" t="s">
        <v>151</v>
      </c>
      <c r="D28" s="28"/>
      <c r="E28" s="97"/>
      <c r="H28" s="42"/>
      <c r="I28" s="31"/>
      <c r="J28" s="31"/>
    </row>
    <row r="29" spans="1:10" ht="18.75" customHeight="1">
      <c r="A29" s="35" t="s">
        <v>98</v>
      </c>
      <c r="B29" s="38" t="s">
        <v>66</v>
      </c>
      <c r="C29" s="99" t="s">
        <v>151</v>
      </c>
      <c r="D29" s="28"/>
      <c r="E29" s="97"/>
      <c r="H29" s="42"/>
    </row>
    <row r="30" spans="1:10" ht="18.75" customHeight="1">
      <c r="A30" s="35" t="s">
        <v>99</v>
      </c>
      <c r="B30" s="38" t="s">
        <v>152</v>
      </c>
      <c r="C30" s="99" t="s">
        <v>151</v>
      </c>
      <c r="D30" s="28"/>
      <c r="E30" s="97"/>
      <c r="H30" s="42"/>
    </row>
    <row r="31" spans="1:10" ht="18.75" customHeight="1">
      <c r="A31" s="35" t="s">
        <v>100</v>
      </c>
      <c r="B31" s="39" t="s">
        <v>144</v>
      </c>
      <c r="C31" s="99" t="s">
        <v>151</v>
      </c>
      <c r="D31" s="28"/>
      <c r="E31" s="97"/>
      <c r="H31" s="42"/>
    </row>
    <row r="32" spans="1:10" ht="18.75" customHeight="1">
      <c r="A32" s="35" t="s">
        <v>101</v>
      </c>
      <c r="B32" s="39" t="s">
        <v>143</v>
      </c>
      <c r="C32" s="99" t="s">
        <v>151</v>
      </c>
      <c r="D32" s="28"/>
      <c r="E32" s="97"/>
      <c r="H32" s="42"/>
    </row>
    <row r="33" spans="1:10" ht="18.75" customHeight="1">
      <c r="A33" s="35" t="s">
        <v>102</v>
      </c>
      <c r="B33" s="39" t="s">
        <v>142</v>
      </c>
      <c r="C33" s="99" t="s">
        <v>151</v>
      </c>
      <c r="D33" s="28"/>
      <c r="E33" s="97"/>
      <c r="H33" s="42"/>
    </row>
    <row r="34" spans="1:10" ht="18.75" customHeight="1">
      <c r="A34" s="35" t="s">
        <v>103</v>
      </c>
      <c r="B34" s="39" t="s">
        <v>141</v>
      </c>
      <c r="C34" s="99" t="s">
        <v>151</v>
      </c>
      <c r="D34" s="28"/>
      <c r="E34" s="97"/>
      <c r="H34" s="42"/>
    </row>
    <row r="35" spans="1:10" ht="18.75" customHeight="1">
      <c r="A35" s="35" t="s">
        <v>104</v>
      </c>
      <c r="B35" s="39" t="s">
        <v>140</v>
      </c>
      <c r="C35" s="99" t="s">
        <v>151</v>
      </c>
      <c r="D35" s="28"/>
      <c r="E35" s="97"/>
      <c r="H35" s="42"/>
    </row>
    <row r="36" spans="1:10" ht="18.75" customHeight="1">
      <c r="A36" s="35" t="s">
        <v>105</v>
      </c>
      <c r="B36" s="39" t="s">
        <v>139</v>
      </c>
      <c r="C36" s="99" t="s">
        <v>151</v>
      </c>
      <c r="D36" s="28"/>
      <c r="E36" s="97"/>
      <c r="H36" s="42"/>
    </row>
    <row r="37" spans="1:10" ht="18.75" customHeight="1">
      <c r="A37" s="35" t="s">
        <v>106</v>
      </c>
      <c r="B37" s="39" t="s">
        <v>68</v>
      </c>
      <c r="C37" s="99" t="s">
        <v>151</v>
      </c>
      <c r="D37" s="28"/>
      <c r="E37" s="97"/>
      <c r="H37" s="42"/>
    </row>
    <row r="38" spans="1:10" ht="18.75" customHeight="1">
      <c r="A38" s="35" t="s">
        <v>107</v>
      </c>
      <c r="B38" s="39" t="s">
        <v>138</v>
      </c>
      <c r="C38" s="99" t="s">
        <v>151</v>
      </c>
      <c r="D38" s="28"/>
      <c r="E38" s="97"/>
      <c r="H38" s="42"/>
    </row>
    <row r="39" spans="1:10" ht="18.75" customHeight="1">
      <c r="A39" s="35" t="s">
        <v>108</v>
      </c>
      <c r="B39" s="39" t="s">
        <v>137</v>
      </c>
      <c r="C39" s="99" t="s">
        <v>151</v>
      </c>
      <c r="D39" s="29"/>
      <c r="E39" s="98"/>
      <c r="H39" s="42"/>
    </row>
    <row r="40" spans="1:10" ht="18.75" customHeight="1">
      <c r="A40" s="35" t="s">
        <v>109</v>
      </c>
      <c r="B40" s="39" t="s">
        <v>146</v>
      </c>
      <c r="C40" s="99"/>
      <c r="D40" s="28" t="s">
        <v>145</v>
      </c>
      <c r="E40" s="97"/>
      <c r="H40" s="42"/>
    </row>
    <row r="41" spans="1:10" ht="18.75" customHeight="1">
      <c r="A41" s="35" t="s">
        <v>109</v>
      </c>
      <c r="B41" s="39" t="s">
        <v>146</v>
      </c>
      <c r="C41" s="99"/>
      <c r="D41" s="28" t="s">
        <v>145</v>
      </c>
      <c r="E41" s="97"/>
      <c r="H41" s="42"/>
    </row>
    <row r="42" spans="1:10" ht="18.75" customHeight="1">
      <c r="A42" s="35" t="s">
        <v>109</v>
      </c>
      <c r="B42" s="39" t="s">
        <v>146</v>
      </c>
      <c r="C42" s="99"/>
      <c r="D42" s="28" t="s">
        <v>145</v>
      </c>
      <c r="E42" s="97"/>
      <c r="H42" s="42"/>
    </row>
    <row r="43" spans="1:10" ht="18.75" customHeight="1" thickBot="1">
      <c r="A43" s="35" t="s">
        <v>109</v>
      </c>
      <c r="B43" s="39" t="s">
        <v>146</v>
      </c>
      <c r="C43" s="99"/>
      <c r="D43" s="28" t="s">
        <v>145</v>
      </c>
      <c r="E43" s="97"/>
      <c r="F43" s="62"/>
      <c r="G43" s="62"/>
      <c r="H43" s="62"/>
      <c r="I43" s="63"/>
      <c r="J43" s="41"/>
    </row>
    <row r="44" spans="1:10" ht="18.75" customHeight="1">
      <c r="A44" s="35" t="s">
        <v>109</v>
      </c>
      <c r="B44" s="39" t="s">
        <v>146</v>
      </c>
      <c r="C44" s="99"/>
      <c r="D44" s="28" t="s">
        <v>145</v>
      </c>
      <c r="E44" s="97"/>
    </row>
    <row r="45" spans="1:10" ht="18.75" customHeight="1">
      <c r="A45" s="35" t="s">
        <v>110</v>
      </c>
      <c r="B45" s="39" t="s">
        <v>70</v>
      </c>
      <c r="C45" s="99" t="s">
        <v>151</v>
      </c>
      <c r="D45" s="28"/>
      <c r="E45" s="97"/>
    </row>
    <row r="46" spans="1:10" ht="18.75" customHeight="1">
      <c r="A46" s="35" t="s">
        <v>111</v>
      </c>
      <c r="B46" s="39" t="s">
        <v>71</v>
      </c>
      <c r="C46" s="99" t="s">
        <v>151</v>
      </c>
      <c r="D46" s="28"/>
      <c r="E46" s="97"/>
    </row>
    <row r="47" spans="1:10" ht="18.75" customHeight="1">
      <c r="A47" s="35" t="s">
        <v>112</v>
      </c>
      <c r="B47" s="39" t="s">
        <v>136</v>
      </c>
      <c r="C47" s="99" t="s">
        <v>151</v>
      </c>
      <c r="D47" s="28"/>
      <c r="E47" s="97"/>
    </row>
    <row r="48" spans="1:10" ht="18.75" customHeight="1">
      <c r="A48" s="35" t="s">
        <v>113</v>
      </c>
      <c r="B48" s="39" t="s">
        <v>135</v>
      </c>
      <c r="C48" s="99" t="s">
        <v>151</v>
      </c>
      <c r="D48" s="28"/>
      <c r="E48" s="97"/>
    </row>
    <row r="49" spans="1:5" ht="18.75" customHeight="1">
      <c r="A49" s="35" t="s">
        <v>114</v>
      </c>
      <c r="B49" s="93" t="s">
        <v>191</v>
      </c>
      <c r="C49" s="99" t="s">
        <v>151</v>
      </c>
      <c r="D49" s="28"/>
      <c r="E49" s="97"/>
    </row>
    <row r="50" spans="1:5" ht="18.75" customHeight="1">
      <c r="A50" s="35" t="s">
        <v>115</v>
      </c>
      <c r="B50" s="39" t="s">
        <v>134</v>
      </c>
      <c r="C50" s="99" t="s">
        <v>151</v>
      </c>
      <c r="D50" s="28"/>
      <c r="E50" s="97"/>
    </row>
    <row r="51" spans="1:5" ht="18.75" customHeight="1">
      <c r="A51" s="35" t="s">
        <v>116</v>
      </c>
      <c r="B51" s="39" t="s">
        <v>160</v>
      </c>
      <c r="C51" s="99" t="s">
        <v>151</v>
      </c>
      <c r="D51" s="28"/>
      <c r="E51" s="97"/>
    </row>
    <row r="52" spans="1:5" ht="18.75" customHeight="1">
      <c r="A52" s="35" t="s">
        <v>117</v>
      </c>
      <c r="B52" s="39" t="s">
        <v>133</v>
      </c>
      <c r="C52" s="99" t="s">
        <v>151</v>
      </c>
      <c r="D52" s="28"/>
      <c r="E52" s="97"/>
    </row>
    <row r="53" spans="1:5" ht="18.75" customHeight="1">
      <c r="A53" s="35" t="s">
        <v>118</v>
      </c>
      <c r="B53" s="39" t="s">
        <v>161</v>
      </c>
      <c r="C53" s="99" t="s">
        <v>151</v>
      </c>
      <c r="D53" s="28"/>
      <c r="E53" s="97"/>
    </row>
    <row r="54" spans="1:5" ht="18.75" customHeight="1">
      <c r="A54" s="35" t="s">
        <v>119</v>
      </c>
      <c r="B54" s="39" t="s">
        <v>162</v>
      </c>
      <c r="C54" s="99" t="s">
        <v>151</v>
      </c>
      <c r="D54" s="28"/>
      <c r="E54" s="97"/>
    </row>
    <row r="55" spans="1:5" ht="18.5" customHeight="1">
      <c r="A55" s="35" t="s">
        <v>120</v>
      </c>
      <c r="B55" s="39" t="s">
        <v>163</v>
      </c>
      <c r="C55" s="99" t="s">
        <v>151</v>
      </c>
    </row>
    <row r="56" spans="1:5" ht="18.5" customHeight="1">
      <c r="A56" s="35" t="s">
        <v>121</v>
      </c>
      <c r="B56" s="39" t="s">
        <v>164</v>
      </c>
      <c r="C56" s="99" t="s">
        <v>151</v>
      </c>
    </row>
    <row r="57" spans="1:5" ht="18.5" customHeight="1">
      <c r="A57" s="35" t="s">
        <v>122</v>
      </c>
      <c r="B57" s="39" t="s">
        <v>165</v>
      </c>
      <c r="C57" s="99" t="s">
        <v>151</v>
      </c>
    </row>
    <row r="58" spans="1:5" ht="18.5" customHeight="1">
      <c r="A58" s="35" t="s">
        <v>123</v>
      </c>
      <c r="B58" s="39" t="s">
        <v>147</v>
      </c>
      <c r="C58" s="99"/>
      <c r="D58" s="28" t="s">
        <v>145</v>
      </c>
    </row>
    <row r="59" spans="1:5" ht="18.5" customHeight="1">
      <c r="A59" s="35" t="s">
        <v>123</v>
      </c>
      <c r="B59" s="39" t="s">
        <v>147</v>
      </c>
      <c r="C59" s="99"/>
      <c r="D59" s="28" t="s">
        <v>145</v>
      </c>
    </row>
    <row r="60" spans="1:5" ht="18.5" customHeight="1">
      <c r="A60" s="35" t="s">
        <v>124</v>
      </c>
      <c r="B60" s="39" t="s">
        <v>148</v>
      </c>
      <c r="C60" s="99"/>
      <c r="D60" s="28" t="s">
        <v>145</v>
      </c>
    </row>
    <row r="61" spans="1:5" ht="18.5" customHeight="1">
      <c r="A61" s="35" t="s">
        <v>124</v>
      </c>
      <c r="B61" s="39" t="s">
        <v>148</v>
      </c>
      <c r="C61" s="99"/>
      <c r="D61" s="28" t="s">
        <v>145</v>
      </c>
    </row>
    <row r="62" spans="1:5" ht="18.5" customHeight="1">
      <c r="A62" s="35" t="s">
        <v>125</v>
      </c>
      <c r="B62" s="39" t="s">
        <v>149</v>
      </c>
      <c r="C62" s="99"/>
      <c r="D62" s="28" t="s">
        <v>145</v>
      </c>
    </row>
    <row r="63" spans="1:5" ht="18.5" customHeight="1">
      <c r="A63" s="35" t="s">
        <v>125</v>
      </c>
      <c r="B63" s="39" t="s">
        <v>149</v>
      </c>
      <c r="C63" s="99"/>
      <c r="D63" s="28" t="s">
        <v>145</v>
      </c>
    </row>
    <row r="64" spans="1:5" ht="18.5" customHeight="1">
      <c r="A64" s="35" t="s">
        <v>126</v>
      </c>
      <c r="B64" s="39" t="s">
        <v>132</v>
      </c>
      <c r="C64" s="99" t="s">
        <v>151</v>
      </c>
    </row>
    <row r="65" spans="1:4" ht="18.5" customHeight="1">
      <c r="A65" s="35" t="s">
        <v>127</v>
      </c>
      <c r="B65" s="39" t="s">
        <v>150</v>
      </c>
      <c r="C65" s="99"/>
      <c r="D65" s="28" t="s">
        <v>145</v>
      </c>
    </row>
    <row r="66" spans="1:4" ht="18.5" customHeight="1">
      <c r="A66" s="35" t="s">
        <v>127</v>
      </c>
      <c r="B66" s="39" t="s">
        <v>150</v>
      </c>
      <c r="C66" s="99"/>
      <c r="D66" s="28" t="s">
        <v>145</v>
      </c>
    </row>
    <row r="67" spans="1:4" ht="18.5" customHeight="1">
      <c r="A67" s="35" t="s">
        <v>128</v>
      </c>
      <c r="B67" s="39" t="s">
        <v>72</v>
      </c>
      <c r="C67" s="99" t="s">
        <v>151</v>
      </c>
    </row>
    <row r="68" spans="1:4" ht="18.5" customHeight="1">
      <c r="A68" s="35" t="s">
        <v>129</v>
      </c>
      <c r="B68" s="38" t="s">
        <v>67</v>
      </c>
      <c r="C68" s="99" t="s">
        <v>151</v>
      </c>
    </row>
    <row r="69" spans="1:4" ht="18.5" customHeight="1">
      <c r="A69" s="35" t="s">
        <v>130</v>
      </c>
      <c r="B69" s="39" t="s">
        <v>69</v>
      </c>
      <c r="C69" s="99" t="s">
        <v>151</v>
      </c>
    </row>
  </sheetData>
  <autoFilter ref="A1:K54" xr:uid="{00000000-0009-0000-0000-000002000000}"/>
  <phoneticPr fontId="2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入力枠</vt:lpstr>
      <vt:lpstr>入力例</vt:lpstr>
      <vt:lpstr>R06研修事業一覧</vt:lpstr>
      <vt:lpstr>'R06研修事業一覧'!Print_Area</vt:lpstr>
      <vt:lpstr>入力例!Print_Area</vt:lpstr>
      <vt:lpstr>入力枠!Print_Area</vt:lpstr>
      <vt:lpstr>'R06研修事業一覧'!Print_Titles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 厚毅</dc:creator>
  <cp:lastModifiedBy>神谷　厚毅</cp:lastModifiedBy>
  <cp:lastPrinted>2024-01-05T06:27:43Z</cp:lastPrinted>
  <dcterms:created xsi:type="dcterms:W3CDTF">2011-11-08T04:05:42Z</dcterms:created>
  <dcterms:modified xsi:type="dcterms:W3CDTF">2024-02-27T23:42:01Z</dcterms:modified>
</cp:coreProperties>
</file>